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19"/>
  <workbookPr/>
  <mc:AlternateContent xmlns:mc="http://schemas.openxmlformats.org/markup-compatibility/2006">
    <mc:Choice Requires="x15">
      <x15ac:absPath xmlns:x15ac="http://schemas.microsoft.com/office/spreadsheetml/2010/11/ac" url="C:\Users\maqianli\Downloads\"/>
    </mc:Choice>
  </mc:AlternateContent>
  <xr:revisionPtr revIDLastSave="0" documentId="8_{FB5592A1-58C6-414A-905C-45FC67BA62BB}" xr6:coauthVersionLast="47" xr6:coauthVersionMax="47" xr10:uidLastSave="{00000000-0000-0000-0000-000000000000}"/>
  <bookViews>
    <workbookView xWindow="-120" yWindow="-120" windowWidth="29040" windowHeight="15720" tabRatio="907" xr2:uid="{22FDF8E4-EC56-45F3-A0DB-C73141830C9A}"/>
  </bookViews>
  <sheets>
    <sheet name="Cover" sheetId="1" r:id="rId1"/>
    <sheet name="Naming System " sheetId="2" r:id="rId2"/>
    <sheet name="U of T Map" sheetId="8" r:id="rId3"/>
    <sheet name="DATA - U of T Building Names" sheetId="4" r:id="rId4"/>
    <sheet name="DATA - FLR and UniFormat System" sheetId="3" r:id="rId5"/>
    <sheet name="DATA - abbreviations" sheetId="6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2" l="1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20" i="2"/>
  <c r="D21" i="2"/>
  <c r="D22" i="2"/>
  <c r="D23" i="2"/>
  <c r="D24" i="2"/>
  <c r="D25" i="2"/>
  <c r="D26" i="2"/>
  <c r="D27" i="2"/>
  <c r="D28" i="2"/>
  <c r="D29" i="2"/>
  <c r="D30" i="2"/>
  <c r="D31" i="2"/>
  <c r="D10" i="2"/>
  <c r="D11" i="2"/>
  <c r="D12" i="2"/>
  <c r="D13" i="2"/>
  <c r="D14" i="2"/>
  <c r="D15" i="2"/>
  <c r="D16" i="2"/>
  <c r="D17" i="2"/>
  <c r="D18" i="2"/>
  <c r="D19" i="2"/>
  <c r="D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9" i="2"/>
  <c r="L9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" i="2"/>
  <c r="M12" i="2" a="1"/>
  <c r="M12" i="2" s="1"/>
  <c r="M13" i="2" a="1"/>
  <c r="M13" i="2" s="1"/>
  <c r="M14" i="2" a="1"/>
  <c r="M14" i="2" s="1"/>
  <c r="M15" i="2" a="1"/>
  <c r="M15" i="2" s="1"/>
  <c r="M16" i="2" a="1"/>
  <c r="M16" i="2" s="1"/>
  <c r="M17" i="2" a="1"/>
  <c r="M17" i="2" s="1"/>
  <c r="M18" i="2" a="1"/>
  <c r="M18" i="2" s="1"/>
  <c r="M19" i="2" a="1"/>
  <c r="M19" i="2" s="1"/>
  <c r="M20" i="2" a="1"/>
  <c r="M20" i="2" s="1"/>
  <c r="M21" i="2" a="1"/>
  <c r="M21" i="2" s="1"/>
  <c r="M22" i="2" a="1"/>
  <c r="M22" i="2" s="1"/>
  <c r="M23" i="2" a="1"/>
  <c r="M23" i="2" s="1"/>
  <c r="M24" i="2" a="1"/>
  <c r="M24" i="2" s="1"/>
  <c r="R24" i="2" s="1"/>
  <c r="M25" i="2" a="1"/>
  <c r="M25" i="2" s="1"/>
  <c r="M26" i="2" a="1"/>
  <c r="M26" i="2" s="1"/>
  <c r="M27" i="2" a="1"/>
  <c r="M27" i="2" s="1"/>
  <c r="M28" i="2" a="1"/>
  <c r="M28" i="2" s="1"/>
  <c r="M29" i="2" a="1"/>
  <c r="M29" i="2" s="1"/>
  <c r="R29" i="2" s="1"/>
  <c r="M30" i="2" a="1"/>
  <c r="M30" i="2" s="1"/>
  <c r="R30" i="2" s="1"/>
  <c r="M31" i="2" a="1"/>
  <c r="M31" i="2" s="1"/>
  <c r="M32" i="2" a="1"/>
  <c r="M32" i="2" s="1"/>
  <c r="M33" i="2" a="1"/>
  <c r="M33" i="2" s="1"/>
  <c r="M34" i="2" a="1"/>
  <c r="M34" i="2" s="1"/>
  <c r="M35" i="2" a="1"/>
  <c r="M35" i="2" s="1"/>
  <c r="M36" i="2" a="1"/>
  <c r="M36" i="2" s="1"/>
  <c r="M37" i="2" a="1"/>
  <c r="M37" i="2" s="1"/>
  <c r="M38" i="2" a="1"/>
  <c r="M38" i="2" s="1"/>
  <c r="M39" i="2" a="1"/>
  <c r="M39" i="2" s="1"/>
  <c r="M40" i="2" a="1"/>
  <c r="M40" i="2" s="1"/>
  <c r="M41" i="2" a="1"/>
  <c r="M41" i="2" s="1"/>
  <c r="M42" i="2" a="1"/>
  <c r="M42" i="2" s="1"/>
  <c r="M43" i="2" a="1"/>
  <c r="M43" i="2" s="1"/>
  <c r="M44" i="2" a="1"/>
  <c r="M44" i="2" s="1"/>
  <c r="R44" i="2" s="1"/>
  <c r="M45" i="2" a="1"/>
  <c r="M45" i="2" s="1"/>
  <c r="R45" i="2" s="1"/>
  <c r="M46" i="2" a="1"/>
  <c r="M46" i="2" s="1"/>
  <c r="M47" i="2" a="1"/>
  <c r="M47" i="2" s="1"/>
  <c r="M48" i="2" a="1"/>
  <c r="M48" i="2" s="1"/>
  <c r="M49" i="2" a="1"/>
  <c r="M49" i="2" s="1"/>
  <c r="R49" i="2" s="1"/>
  <c r="M50" i="2" a="1"/>
  <c r="M50" i="2" s="1"/>
  <c r="R50" i="2" s="1"/>
  <c r="M51" i="2" a="1"/>
  <c r="M51" i="2" s="1"/>
  <c r="M52" i="2" a="1"/>
  <c r="M52" i="2" s="1"/>
  <c r="M53" i="2" a="1"/>
  <c r="M53" i="2" s="1"/>
  <c r="M54" i="2" a="1"/>
  <c r="M54" i="2" s="1"/>
  <c r="M55" i="2" a="1"/>
  <c r="M55" i="2" s="1"/>
  <c r="M56" i="2" a="1"/>
  <c r="M56" i="2" s="1"/>
  <c r="M57" i="2" a="1"/>
  <c r="M57" i="2" s="1"/>
  <c r="M58" i="2" a="1"/>
  <c r="M58" i="2" s="1"/>
  <c r="M59" i="2" a="1"/>
  <c r="M59" i="2" s="1"/>
  <c r="M60" i="2" a="1"/>
  <c r="M60" i="2" s="1"/>
  <c r="M61" i="2" a="1"/>
  <c r="M61" i="2" s="1"/>
  <c r="M62" i="2" a="1"/>
  <c r="M62" i="2" s="1"/>
  <c r="M63" i="2" a="1"/>
  <c r="M63" i="2" s="1"/>
  <c r="M64" i="2" a="1"/>
  <c r="M64" i="2" s="1"/>
  <c r="R64" i="2" s="1"/>
  <c r="M65" i="2" a="1"/>
  <c r="M65" i="2" s="1"/>
  <c r="R65" i="2" s="1"/>
  <c r="M66" i="2" a="1"/>
  <c r="M66" i="2" s="1"/>
  <c r="M67" i="2" a="1"/>
  <c r="M67" i="2" s="1"/>
  <c r="M68" i="2" a="1"/>
  <c r="M68" i="2" s="1"/>
  <c r="M69" i="2" a="1"/>
  <c r="M69" i="2" s="1"/>
  <c r="R69" i="2" s="1"/>
  <c r="M70" i="2" a="1"/>
  <c r="M70" i="2" s="1"/>
  <c r="R70" i="2" s="1"/>
  <c r="M71" i="2" a="1"/>
  <c r="M71" i="2" s="1"/>
  <c r="M72" i="2" a="1"/>
  <c r="M72" i="2" s="1"/>
  <c r="M73" i="2" a="1"/>
  <c r="M73" i="2" s="1"/>
  <c r="M74" i="2" a="1"/>
  <c r="M74" i="2" s="1"/>
  <c r="M75" i="2" a="1"/>
  <c r="M75" i="2" s="1"/>
  <c r="M76" i="2" a="1"/>
  <c r="M76" i="2" s="1"/>
  <c r="M77" i="2" a="1"/>
  <c r="M77" i="2" s="1"/>
  <c r="M78" i="2" a="1"/>
  <c r="M78" i="2" s="1"/>
  <c r="M79" i="2" a="1"/>
  <c r="M79" i="2" s="1"/>
  <c r="M80" i="2" a="1"/>
  <c r="M80" i="2" s="1"/>
  <c r="M81" i="2" a="1"/>
  <c r="M81" i="2" s="1"/>
  <c r="M82" i="2" a="1"/>
  <c r="M82" i="2" s="1"/>
  <c r="M83" i="2" a="1"/>
  <c r="M83" i="2" s="1"/>
  <c r="M84" i="2" a="1"/>
  <c r="M84" i="2" s="1"/>
  <c r="R84" i="2" s="1"/>
  <c r="M85" i="2" a="1"/>
  <c r="M85" i="2" s="1"/>
  <c r="R85" i="2" s="1"/>
  <c r="M86" i="2" a="1"/>
  <c r="M86" i="2" s="1"/>
  <c r="M87" i="2" a="1"/>
  <c r="M87" i="2" s="1"/>
  <c r="M88" i="2" a="1"/>
  <c r="M88" i="2" s="1"/>
  <c r="M89" i="2" a="1"/>
  <c r="M89" i="2" s="1"/>
  <c r="R89" i="2" s="1"/>
  <c r="M90" i="2" a="1"/>
  <c r="M90" i="2" s="1"/>
  <c r="R90" i="2" s="1"/>
  <c r="M91" i="2" a="1"/>
  <c r="M91" i="2" s="1"/>
  <c r="M92" i="2" a="1"/>
  <c r="M92" i="2" s="1"/>
  <c r="M93" i="2" a="1"/>
  <c r="M93" i="2" s="1"/>
  <c r="M94" i="2" a="1"/>
  <c r="M94" i="2" s="1"/>
  <c r="M95" i="2" a="1"/>
  <c r="M95" i="2" s="1"/>
  <c r="M96" i="2" a="1"/>
  <c r="M96" i="2" s="1"/>
  <c r="M97" i="2" a="1"/>
  <c r="M97" i="2" s="1"/>
  <c r="M98" i="2" a="1"/>
  <c r="M98" i="2" s="1"/>
  <c r="M99" i="2" a="1"/>
  <c r="M99" i="2" s="1"/>
  <c r="M100" i="2" a="1"/>
  <c r="M100" i="2" s="1"/>
  <c r="M101" i="2" a="1"/>
  <c r="M101" i="2" s="1"/>
  <c r="M102" i="2" a="1"/>
  <c r="M102" i="2" s="1"/>
  <c r="M103" i="2" a="1"/>
  <c r="M103" i="2" s="1"/>
  <c r="M104" i="2" a="1"/>
  <c r="M104" i="2" s="1"/>
  <c r="R104" i="2" s="1"/>
  <c r="M105" i="2" a="1"/>
  <c r="M105" i="2" s="1"/>
  <c r="R105" i="2" s="1"/>
  <c r="M106" i="2" a="1"/>
  <c r="M106" i="2" s="1"/>
  <c r="M107" i="2" a="1"/>
  <c r="M107" i="2" s="1"/>
  <c r="M108" i="2" a="1"/>
  <c r="M108" i="2" s="1"/>
  <c r="M10" i="2" a="1"/>
  <c r="M10" i="2" s="1"/>
  <c r="R10" i="2" s="1"/>
  <c r="M11" i="2" a="1"/>
  <c r="M11" i="2" s="1"/>
  <c r="M9" i="2" a="1"/>
  <c r="M9" i="2" s="1"/>
  <c r="R9" i="2" s="1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9" i="2"/>
  <c r="O9" i="2"/>
  <c r="R11" i="2" l="1"/>
  <c r="R42" i="2"/>
  <c r="R20" i="2"/>
  <c r="R82" i="2"/>
  <c r="R62" i="2"/>
  <c r="R22" i="2"/>
  <c r="R102" i="2"/>
  <c r="R59" i="2"/>
  <c r="R25" i="2"/>
  <c r="R79" i="2"/>
  <c r="R38" i="2"/>
  <c r="R60" i="2"/>
  <c r="R78" i="2"/>
  <c r="R37" i="2"/>
  <c r="R99" i="2"/>
  <c r="R58" i="2"/>
  <c r="R39" i="2"/>
  <c r="R18" i="2"/>
  <c r="R98" i="2"/>
  <c r="R17" i="2"/>
  <c r="R80" i="2"/>
  <c r="R57" i="2"/>
  <c r="R96" i="2"/>
  <c r="R36" i="2"/>
  <c r="R95" i="2"/>
  <c r="R75" i="2"/>
  <c r="R55" i="2"/>
  <c r="R35" i="2"/>
  <c r="R15" i="2"/>
  <c r="R40" i="2"/>
  <c r="R56" i="2"/>
  <c r="R74" i="2"/>
  <c r="R100" i="2"/>
  <c r="R16" i="2"/>
  <c r="R14" i="2"/>
  <c r="R77" i="2"/>
  <c r="R76" i="2"/>
  <c r="R94" i="2"/>
  <c r="R34" i="2"/>
  <c r="R92" i="2"/>
  <c r="R72" i="2"/>
  <c r="R52" i="2"/>
  <c r="R32" i="2"/>
  <c r="R12" i="2"/>
  <c r="R97" i="2"/>
  <c r="R54" i="2"/>
  <c r="R91" i="2"/>
  <c r="R71" i="2"/>
  <c r="R51" i="2"/>
  <c r="R31" i="2"/>
  <c r="R87" i="2"/>
  <c r="R27" i="2"/>
  <c r="R48" i="2"/>
  <c r="R107" i="2"/>
  <c r="R67" i="2"/>
  <c r="R47" i="2"/>
  <c r="R106" i="2"/>
  <c r="R86" i="2"/>
  <c r="R66" i="2"/>
  <c r="R46" i="2"/>
  <c r="R26" i="2"/>
  <c r="R68" i="2"/>
  <c r="R43" i="2"/>
  <c r="R88" i="2"/>
  <c r="R103" i="2"/>
  <c r="R23" i="2"/>
  <c r="R83" i="2"/>
  <c r="R101" i="2"/>
  <c r="R81" i="2"/>
  <c r="R61" i="2"/>
  <c r="R41" i="2"/>
  <c r="R21" i="2"/>
  <c r="R28" i="2"/>
  <c r="R63" i="2"/>
  <c r="R108" i="2"/>
  <c r="R93" i="2"/>
  <c r="R73" i="2"/>
  <c r="R53" i="2"/>
  <c r="R33" i="2"/>
  <c r="R13" i="2"/>
  <c r="R19" i="2"/>
  <c r="Q9" i="2"/>
  <c r="Q89" i="2"/>
  <c r="Q69" i="2"/>
  <c r="Q49" i="2"/>
  <c r="Q29" i="2"/>
  <c r="Q108" i="2"/>
  <c r="Q88" i="2"/>
  <c r="Q68" i="2"/>
  <c r="Q48" i="2"/>
  <c r="Q28" i="2"/>
  <c r="Q107" i="2"/>
  <c r="Q87" i="2"/>
  <c r="Q67" i="2"/>
  <c r="Q47" i="2"/>
  <c r="Q27" i="2"/>
  <c r="Q106" i="2"/>
  <c r="Q86" i="2"/>
  <c r="Q66" i="2"/>
  <c r="Q46" i="2"/>
  <c r="Q26" i="2"/>
  <c r="Q105" i="2"/>
  <c r="Q85" i="2"/>
  <c r="Q65" i="2"/>
  <c r="Q45" i="2"/>
  <c r="Q25" i="2"/>
  <c r="Q104" i="2"/>
  <c r="Q84" i="2"/>
  <c r="Q64" i="2"/>
  <c r="Q44" i="2"/>
  <c r="Q24" i="2"/>
  <c r="Q103" i="2"/>
  <c r="Q83" i="2"/>
  <c r="Q63" i="2"/>
  <c r="Q43" i="2"/>
  <c r="Q23" i="2"/>
  <c r="Q102" i="2"/>
  <c r="Q82" i="2"/>
  <c r="Q62" i="2"/>
  <c r="Q42" i="2"/>
  <c r="Q22" i="2"/>
  <c r="Q101" i="2"/>
  <c r="Q81" i="2"/>
  <c r="Q61" i="2"/>
  <c r="Q41" i="2"/>
  <c r="Q21" i="2"/>
  <c r="Q100" i="2"/>
  <c r="Q80" i="2"/>
  <c r="Q60" i="2"/>
  <c r="Q40" i="2"/>
  <c r="Q20" i="2"/>
  <c r="Q99" i="2"/>
  <c r="Q79" i="2"/>
  <c r="Q59" i="2"/>
  <c r="Q39" i="2"/>
  <c r="Q19" i="2"/>
  <c r="Q98" i="2"/>
  <c r="Q78" i="2"/>
  <c r="Q58" i="2"/>
  <c r="Q38" i="2"/>
  <c r="Q18" i="2"/>
  <c r="Q97" i="2"/>
  <c r="Q77" i="2"/>
  <c r="Q57" i="2"/>
  <c r="Q37" i="2"/>
  <c r="Q17" i="2"/>
  <c r="Q96" i="2"/>
  <c r="Q76" i="2"/>
  <c r="Q56" i="2"/>
  <c r="Q36" i="2"/>
  <c r="Q16" i="2"/>
  <c r="Q95" i="2"/>
  <c r="Q75" i="2"/>
  <c r="Q55" i="2"/>
  <c r="Q35" i="2"/>
  <c r="Q15" i="2"/>
  <c r="Q94" i="2"/>
  <c r="Q74" i="2"/>
  <c r="Q54" i="2"/>
  <c r="Q34" i="2"/>
  <c r="Q14" i="2"/>
  <c r="Q93" i="2"/>
  <c r="Q73" i="2"/>
  <c r="Q53" i="2"/>
  <c r="Q33" i="2"/>
  <c r="Q13" i="2"/>
  <c r="Q92" i="2"/>
  <c r="Q72" i="2"/>
  <c r="Q52" i="2"/>
  <c r="Q32" i="2"/>
  <c r="Q12" i="2"/>
  <c r="Q91" i="2"/>
  <c r="Q71" i="2"/>
  <c r="Q51" i="2"/>
  <c r="Q31" i="2"/>
  <c r="Q11" i="2"/>
  <c r="Q90" i="2"/>
  <c r="Q70" i="2"/>
  <c r="Q50" i="2"/>
  <c r="Q30" i="2"/>
  <c r="Q1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<sst xmlns="http://schemas.openxmlformats.org/spreadsheetml/2006/main" count="1601" uniqueCount="1215">
  <si>
    <t>Form revised on (Year_Month_Version)</t>
  </si>
  <si>
    <t>2024_10_1.0</t>
  </si>
  <si>
    <t>Purpose</t>
  </si>
  <si>
    <t>This spreadsheet helps to maintain a consistent naming convention for equipment across the campus. It will also be used to identify the location of the equipment at the building level.</t>
  </si>
  <si>
    <t xml:space="preserve">This spreadsheet shall be used for new components only. </t>
  </si>
  <si>
    <t xml:space="preserve">For any project, the design team is required to coordinate with U of T area managers to confirm available equipment sequence.. </t>
  </si>
  <si>
    <t>Instructions</t>
  </si>
  <si>
    <t>Under the tab 'Naming System,' fill in the cells that are highlighted in XXXX. Some of the items are from a drop down list and others will require manual inputs.</t>
  </si>
  <si>
    <t>The 'Tag' cell will identify the final equipment tag name.</t>
  </si>
  <si>
    <t>The BIM tag is what gets printed out on the Lamacoid and is used as our asset reference.</t>
  </si>
  <si>
    <t>Equipment tag LEGEND (LAMACOID)</t>
  </si>
  <si>
    <t>XXX</t>
  </si>
  <si>
    <t>(Note: Shall be used for new equipments only, no change to existing tag)</t>
  </si>
  <si>
    <t>Building number</t>
  </si>
  <si>
    <t>Downstream equipment abbreviation</t>
  </si>
  <si>
    <t>Source/primary system</t>
  </si>
  <si>
    <t>Equipment sequence number</t>
  </si>
  <si>
    <t xml:space="preserve">Building level </t>
  </si>
  <si>
    <t xml:space="preserve">Uniformat building system number </t>
  </si>
  <si>
    <t xml:space="preserve">Worksheets in this document </t>
  </si>
  <si>
    <t xml:space="preserve">Remark </t>
  </si>
  <si>
    <t>Cover</t>
  </si>
  <si>
    <t>Start here, please read the instruction and go to the applicable sheets</t>
  </si>
  <si>
    <t>Naming system</t>
  </si>
  <si>
    <t>Worksheet which you can use for preparing the equipment tag</t>
  </si>
  <si>
    <t>DATA - U of T building mames</t>
  </si>
  <si>
    <t>Do not edit/use - for database purpose only</t>
  </si>
  <si>
    <t>DATA - FLR and UniFormat System</t>
  </si>
  <si>
    <t>DATA - abbreviations</t>
  </si>
  <si>
    <t>UofT map</t>
  </si>
  <si>
    <t xml:space="preserve">For reference only </t>
  </si>
  <si>
    <t>Version 2024_10_1.0 Log</t>
  </si>
  <si>
    <t>Created new Naming System strategies with enriched database.</t>
  </si>
  <si>
    <t xml:space="preserve">Mechanical system naming guidelines </t>
  </si>
  <si>
    <t>Project name: PXXX-XX-XXX</t>
  </si>
  <si>
    <t>Date of submittal:</t>
  </si>
  <si>
    <t xml:space="preserve">Item </t>
  </si>
  <si>
    <t>Building name</t>
  </si>
  <si>
    <t xml:space="preserve">Source/system 
</t>
  </si>
  <si>
    <t>Follow syntax instruction if available (insert value in next cell if there is an instruction in this column)</t>
  </si>
  <si>
    <t>Fluid pressure temperature (follow previous column)</t>
  </si>
  <si>
    <t>Downstream equipment /devices</t>
  </si>
  <si>
    <t xml:space="preserve">Floor type </t>
  </si>
  <si>
    <r>
      <t xml:space="preserve">Level
</t>
    </r>
    <r>
      <rPr>
        <b/>
        <sz val="11"/>
        <color rgb="FFFF0000"/>
        <rFont val="Arial"/>
        <family val="2"/>
      </rPr>
      <t>(LEAVE EMPTY FOR ROOFTOP)</t>
    </r>
    <r>
      <rPr>
        <b/>
        <sz val="11"/>
        <color theme="1"/>
        <rFont val="Arial"/>
        <family val="2"/>
      </rPr>
      <t xml:space="preserve">
Example: B1, B2, L1, L10, MZ, PH1, RT, P1</t>
    </r>
  </si>
  <si>
    <t>Custom floor level</t>
  </si>
  <si>
    <t xml:space="preserve">UniFormat System assignment
</t>
  </si>
  <si>
    <t>Source Abbreviation</t>
  </si>
  <si>
    <t xml:space="preserve">Associated Downstream Equipment </t>
  </si>
  <si>
    <t>Uniformat#</t>
  </si>
  <si>
    <t xml:space="preserve">Building Code </t>
  </si>
  <si>
    <t>Location Level</t>
  </si>
  <si>
    <t>Drawing tag</t>
  </si>
  <si>
    <t>Lamacoid tag</t>
  </si>
  <si>
    <t>Hart House</t>
  </si>
  <si>
    <t>00-DO NOT ASSIGN</t>
  </si>
  <si>
    <t>RADIATOR</t>
  </si>
  <si>
    <t>Custom</t>
  </si>
  <si>
    <t>LL2</t>
  </si>
  <si>
    <t>Heating Water System</t>
  </si>
  <si>
    <t>University College</t>
  </si>
  <si>
    <t>HEATING GLYCOL SYSTEM</t>
  </si>
  <si>
    <t>50_EG_M</t>
  </si>
  <si>
    <t>HEAT EXCHANGER</t>
  </si>
  <si>
    <t xml:space="preserve">Floor Level </t>
  </si>
  <si>
    <t>Medical Sciences Building</t>
  </si>
  <si>
    <t>AIR DISTRIBUTION SYSTEM</t>
  </si>
  <si>
    <t>AIR HANDLING UNIT</t>
  </si>
  <si>
    <t xml:space="preserve">Basement </t>
  </si>
  <si>
    <t>Air Distribution Systems</t>
  </si>
  <si>
    <t>D.L. Pratt Building</t>
  </si>
  <si>
    <t>Earth Sciences Centre</t>
  </si>
  <si>
    <t>LABORATORY GAS SYSTEMS (use gas type in device name)</t>
  </si>
  <si>
    <t>Ar</t>
  </si>
  <si>
    <t>EQUIPMENT</t>
  </si>
  <si>
    <t>LL1</t>
  </si>
  <si>
    <t>Gas Distribution</t>
  </si>
  <si>
    <t>Lassonde Mining Building</t>
  </si>
  <si>
    <t xml:space="preserve">FUME HOOD </t>
  </si>
  <si>
    <t>Air Distribution System - Lab Specialty Exhaust</t>
  </si>
  <si>
    <t>Wallberg Building</t>
  </si>
  <si>
    <t>FRESH AIR +COOLING</t>
  </si>
  <si>
    <t>FAN COIL UNITS</t>
  </si>
  <si>
    <t>Gerstein Science Information Centre in the Sigmund Samuel Library</t>
  </si>
  <si>
    <t>CHILLED GLYCOL SYSTEM - PRIMARY LOOP</t>
  </si>
  <si>
    <t>45_PG</t>
  </si>
  <si>
    <t>MAKE UP AIR UNIT</t>
  </si>
  <si>
    <t>Cooling Generating Systems</t>
  </si>
  <si>
    <t>Student Commons</t>
  </si>
  <si>
    <t>HIGH TEMP. HOT WATER SYSTEM</t>
  </si>
  <si>
    <t>PUMP</t>
  </si>
  <si>
    <t>McMurrich Building</t>
  </si>
  <si>
    <t>CHILLED GLYCOL SYSTEM - SECONDARY LOOP</t>
  </si>
  <si>
    <t xml:space="preserve">Penthouse </t>
  </si>
  <si>
    <t>Chilled Glycol System - Secondary Loop</t>
  </si>
  <si>
    <t>Regis College</t>
  </si>
  <si>
    <t xml:space="preserve">CHILLED GLYCOL SYSTEM </t>
  </si>
  <si>
    <t>Campus</t>
  </si>
  <si>
    <t>Building code</t>
  </si>
  <si>
    <t>Other Federated Colleges</t>
  </si>
  <si>
    <t>034</t>
  </si>
  <si>
    <t>Massey College</t>
  </si>
  <si>
    <t>433</t>
  </si>
  <si>
    <t>Queen's Park Crescent East-43</t>
  </si>
  <si>
    <t>434</t>
  </si>
  <si>
    <t>Toronto School of Theology</t>
  </si>
  <si>
    <t>478</t>
  </si>
  <si>
    <t>575</t>
  </si>
  <si>
    <t>Knox College</t>
  </si>
  <si>
    <t>575A</t>
  </si>
  <si>
    <t>Nona Macdonald Visitors Centre</t>
  </si>
  <si>
    <t>675</t>
  </si>
  <si>
    <t>Wycliffe College</t>
  </si>
  <si>
    <t>St. George</t>
  </si>
  <si>
    <t>001</t>
  </si>
  <si>
    <t>002</t>
  </si>
  <si>
    <t>003</t>
  </si>
  <si>
    <t>004</t>
  </si>
  <si>
    <t>005</t>
  </si>
  <si>
    <t>006</t>
  </si>
  <si>
    <t>John P. Robarts Library Building</t>
  </si>
  <si>
    <t>006A</t>
  </si>
  <si>
    <t>Claude T. Bissell Building</t>
  </si>
  <si>
    <t>006B</t>
  </si>
  <si>
    <t>Thomas Fisher Rare Book Library Building</t>
  </si>
  <si>
    <t>007</t>
  </si>
  <si>
    <t>008</t>
  </si>
  <si>
    <t>008A</t>
  </si>
  <si>
    <t>009</t>
  </si>
  <si>
    <t>Sandford Fleming Building</t>
  </si>
  <si>
    <t>010</t>
  </si>
  <si>
    <t>Simcoe Hall</t>
  </si>
  <si>
    <t>010A</t>
  </si>
  <si>
    <t>Convocation Hall</t>
  </si>
  <si>
    <t>011</t>
  </si>
  <si>
    <t>C. David Naylor Building</t>
  </si>
  <si>
    <t>012A</t>
  </si>
  <si>
    <t>Munk School of Global Affairs &amp; Public Policy at Trinity</t>
  </si>
  <si>
    <t>012B</t>
  </si>
  <si>
    <t>012C</t>
  </si>
  <si>
    <t>Munk School of Global Affairs &amp; Public Policy - Graham Library</t>
  </si>
  <si>
    <t>013</t>
  </si>
  <si>
    <t>Whitney Hall</t>
  </si>
  <si>
    <t>014</t>
  </si>
  <si>
    <t>Bloor Street West-371</t>
  </si>
  <si>
    <t>016</t>
  </si>
  <si>
    <t>Banting Institute</t>
  </si>
  <si>
    <t>017</t>
  </si>
  <si>
    <t>Queen's Park-90</t>
  </si>
  <si>
    <t>018</t>
  </si>
  <si>
    <t>Central Steam Plant</t>
  </si>
  <si>
    <t>019</t>
  </si>
  <si>
    <t>J. Robert S. Prichard Alumni House</t>
  </si>
  <si>
    <t>020</t>
  </si>
  <si>
    <t>Rosebrugh Building</t>
  </si>
  <si>
    <t>021</t>
  </si>
  <si>
    <t>Engineering Annex</t>
  </si>
  <si>
    <t>022</t>
  </si>
  <si>
    <t>Mechanical Engineering Building</t>
  </si>
  <si>
    <t>023</t>
  </si>
  <si>
    <t>University College Union</t>
  </si>
  <si>
    <t>024</t>
  </si>
  <si>
    <t>Haultain Building</t>
  </si>
  <si>
    <t>025</t>
  </si>
  <si>
    <t>FitzGerald Building</t>
  </si>
  <si>
    <t>026</t>
  </si>
  <si>
    <t>Cumberland House</t>
  </si>
  <si>
    <t>027</t>
  </si>
  <si>
    <t>Physical Geography Building - St. George Street-45</t>
  </si>
  <si>
    <t>028</t>
  </si>
  <si>
    <t>029</t>
  </si>
  <si>
    <t>Sir Daniel Wilson Residence</t>
  </si>
  <si>
    <t>030A</t>
  </si>
  <si>
    <t>Varsity Centre</t>
  </si>
  <si>
    <t>031</t>
  </si>
  <si>
    <t>Hart House Circle-16 (Demolished 98/09)</t>
  </si>
  <si>
    <t>032</t>
  </si>
  <si>
    <t>Wetmore Hall-New College</t>
  </si>
  <si>
    <t>032A</t>
  </si>
  <si>
    <t>Wilson Hall-New College</t>
  </si>
  <si>
    <t>033</t>
  </si>
  <si>
    <t>Sidney Smith Hall</t>
  </si>
  <si>
    <t>036</t>
  </si>
  <si>
    <t>Astronomy &amp; Astrophysics Building</t>
  </si>
  <si>
    <t>038</t>
  </si>
  <si>
    <t>Woodsworth College</t>
  </si>
  <si>
    <t>040</t>
  </si>
  <si>
    <t>Faculty of Law</t>
  </si>
  <si>
    <t>041</t>
  </si>
  <si>
    <t>Varsity Pavilion</t>
  </si>
  <si>
    <t>042</t>
  </si>
  <si>
    <t>Goldring Centre for High Performance Sport</t>
  </si>
  <si>
    <t>043</t>
  </si>
  <si>
    <t>School of Graduate Studies</t>
  </si>
  <si>
    <t>047</t>
  </si>
  <si>
    <t>Canadiana Gallery</t>
  </si>
  <si>
    <t>050</t>
  </si>
  <si>
    <t>Falconer Hall</t>
  </si>
  <si>
    <t>051</t>
  </si>
  <si>
    <t>Edward Johnson Building</t>
  </si>
  <si>
    <t>053</t>
  </si>
  <si>
    <t>Dr. Eric Jackman Institute of Child Study</t>
  </si>
  <si>
    <t>054</t>
  </si>
  <si>
    <t>Daniels Building</t>
  </si>
  <si>
    <t>055</t>
  </si>
  <si>
    <t>Highland Avenue-93</t>
  </si>
  <si>
    <t>056</t>
  </si>
  <si>
    <t>Graduate Students' Union</t>
  </si>
  <si>
    <t>057</t>
  </si>
  <si>
    <t>Bancroft Building</t>
  </si>
  <si>
    <t>061</t>
  </si>
  <si>
    <t>Borden Building South</t>
  </si>
  <si>
    <t>061A</t>
  </si>
  <si>
    <t>Borden Building North</t>
  </si>
  <si>
    <t>062</t>
  </si>
  <si>
    <t>064</t>
  </si>
  <si>
    <t>Graduate House</t>
  </si>
  <si>
    <t>065</t>
  </si>
  <si>
    <t>Dentistry Building</t>
  </si>
  <si>
    <t>066</t>
  </si>
  <si>
    <t>Spadina Avenue-665</t>
  </si>
  <si>
    <t>067</t>
  </si>
  <si>
    <t>Huron Street-215</t>
  </si>
  <si>
    <t>068</t>
  </si>
  <si>
    <t>Clara Benson Building</t>
  </si>
  <si>
    <t>068A</t>
  </si>
  <si>
    <t>Warren Stevens Building</t>
  </si>
  <si>
    <t>070</t>
  </si>
  <si>
    <t>Galbraith Building</t>
  </si>
  <si>
    <t>072</t>
  </si>
  <si>
    <t>Ramsay Wright Laboratories</t>
  </si>
  <si>
    <t>073</t>
  </si>
  <si>
    <t>Lash Miller Chemical Laboratories</t>
  </si>
  <si>
    <t>075</t>
  </si>
  <si>
    <t>Faculty Club</t>
  </si>
  <si>
    <t>077</t>
  </si>
  <si>
    <t>Sussex Court</t>
  </si>
  <si>
    <t>078</t>
  </si>
  <si>
    <t>McLennan Physical Laboratories</t>
  </si>
  <si>
    <t>079</t>
  </si>
  <si>
    <t>Anthropology Building</t>
  </si>
  <si>
    <t>080</t>
  </si>
  <si>
    <t>Bahen Centre for Information Technology</t>
  </si>
  <si>
    <t>082</t>
  </si>
  <si>
    <t>Gage Building</t>
  </si>
  <si>
    <t>083</t>
  </si>
  <si>
    <t>McCaul Street-254/256</t>
  </si>
  <si>
    <t>087</t>
  </si>
  <si>
    <t>Myhal Centre for Engineering Innovation and Entrepreneurship</t>
  </si>
  <si>
    <t>088</t>
  </si>
  <si>
    <t>St. George Street-123</t>
  </si>
  <si>
    <t>089</t>
  </si>
  <si>
    <t>Munk School of Global Affairs &amp; Public Policy at the Observatory</t>
  </si>
  <si>
    <t>090</t>
  </si>
  <si>
    <t>College Street-88</t>
  </si>
  <si>
    <t>091</t>
  </si>
  <si>
    <t>Luella Massey Studio Theatre</t>
  </si>
  <si>
    <t>092</t>
  </si>
  <si>
    <t>Communications House</t>
  </si>
  <si>
    <t>093</t>
  </si>
  <si>
    <t>Electrometallurgy Lab</t>
  </si>
  <si>
    <t>094</t>
  </si>
  <si>
    <t>Back campus Fields</t>
  </si>
  <si>
    <t>097</t>
  </si>
  <si>
    <t>Queen's Park Crescent East-39</t>
  </si>
  <si>
    <t>097A</t>
  </si>
  <si>
    <t>Queen's Park Crescent. E.-39A</t>
  </si>
  <si>
    <t>098B</t>
  </si>
  <si>
    <t>Wellesley Street West-90</t>
  </si>
  <si>
    <t>098C</t>
  </si>
  <si>
    <t>101</t>
  </si>
  <si>
    <t>Morrison Hall</t>
  </si>
  <si>
    <t>102</t>
  </si>
  <si>
    <t>Soldiers' Tower</t>
  </si>
  <si>
    <t>103</t>
  </si>
  <si>
    <t>School of Continuing Studies</t>
  </si>
  <si>
    <t>104</t>
  </si>
  <si>
    <t>Max Gluskin House</t>
  </si>
  <si>
    <t>105</t>
  </si>
  <si>
    <t>Fields Inst for Research in Math Science</t>
  </si>
  <si>
    <t>106</t>
  </si>
  <si>
    <t>St. George Street-162</t>
  </si>
  <si>
    <t>109</t>
  </si>
  <si>
    <t>College Street-179</t>
  </si>
  <si>
    <t>110</t>
  </si>
  <si>
    <t>St. George Street-121</t>
  </si>
  <si>
    <t>111</t>
  </si>
  <si>
    <t>Factor-Inwentash Faculty of Social Work</t>
  </si>
  <si>
    <t>112</t>
  </si>
  <si>
    <t>College Street-185</t>
  </si>
  <si>
    <t>114</t>
  </si>
  <si>
    <t>College Street-187</t>
  </si>
  <si>
    <t>118</t>
  </si>
  <si>
    <t>Aura Lee Playing Field</t>
  </si>
  <si>
    <t>120</t>
  </si>
  <si>
    <t>Louis B. Stewart Observatory (UTSU)</t>
  </si>
  <si>
    <t>122</t>
  </si>
  <si>
    <t>North West Chiller Plant</t>
  </si>
  <si>
    <t>123</t>
  </si>
  <si>
    <t>Ontario Institute for Studies in Education</t>
  </si>
  <si>
    <t>125</t>
  </si>
  <si>
    <t>Spadina Avenue-703</t>
  </si>
  <si>
    <t>127</t>
  </si>
  <si>
    <t>Enrolment Services</t>
  </si>
  <si>
    <t>128</t>
  </si>
  <si>
    <t>Jackman Humanities Building</t>
  </si>
  <si>
    <t>129</t>
  </si>
  <si>
    <t>Early Learning Centre</t>
  </si>
  <si>
    <t>130</t>
  </si>
  <si>
    <t>Woodsworth College Residence</t>
  </si>
  <si>
    <t>131</t>
  </si>
  <si>
    <t>New College III</t>
  </si>
  <si>
    <t>132</t>
  </si>
  <si>
    <t>Innis College</t>
  </si>
  <si>
    <t>133</t>
  </si>
  <si>
    <t>Innis College Student Residence</t>
  </si>
  <si>
    <t>134</t>
  </si>
  <si>
    <t>Rotman School of Management</t>
  </si>
  <si>
    <t>135</t>
  </si>
  <si>
    <t>St. George Parking Garage</t>
  </si>
  <si>
    <t>Trinity College</t>
  </si>
  <si>
    <t>600</t>
  </si>
  <si>
    <t>602</t>
  </si>
  <si>
    <t>603</t>
  </si>
  <si>
    <t>Trinity College - Larkin Building</t>
  </si>
  <si>
    <t>608</t>
  </si>
  <si>
    <t>George Ignatieff Theatre</t>
  </si>
  <si>
    <t>Victoria University</t>
  </si>
  <si>
    <t>501</t>
  </si>
  <si>
    <t>Victoria College</t>
  </si>
  <si>
    <t>502</t>
  </si>
  <si>
    <t>Emmanuel College</t>
  </si>
  <si>
    <t>503</t>
  </si>
  <si>
    <t>Victoria University Residences</t>
  </si>
  <si>
    <t>504</t>
  </si>
  <si>
    <t>Margaret Addison Hall</t>
  </si>
  <si>
    <t>505</t>
  </si>
  <si>
    <t>Goldring Student Centre</t>
  </si>
  <si>
    <t>505A</t>
  </si>
  <si>
    <t>Burwash Residence (Upper Houses)</t>
  </si>
  <si>
    <t>506</t>
  </si>
  <si>
    <t>Annesley Hall</t>
  </si>
  <si>
    <t>507</t>
  </si>
  <si>
    <t>508</t>
  </si>
  <si>
    <t>509</t>
  </si>
  <si>
    <t>Isabel Bader Theatre</t>
  </si>
  <si>
    <t>513</t>
  </si>
  <si>
    <t>Stephenson House</t>
  </si>
  <si>
    <t>514</t>
  </si>
  <si>
    <t>E.J. Pratt Library</t>
  </si>
  <si>
    <t>515</t>
  </si>
  <si>
    <t>Northrop Frye Hall</t>
  </si>
  <si>
    <t>516</t>
  </si>
  <si>
    <t>Charles Street West-65</t>
  </si>
  <si>
    <t>518</t>
  </si>
  <si>
    <t>Rowell Jackman Hall</t>
  </si>
  <si>
    <t>528</t>
  </si>
  <si>
    <t>Lillian Massey Building</t>
  </si>
  <si>
    <t>Prefix</t>
  </si>
  <si>
    <t>B</t>
  </si>
  <si>
    <t>L</t>
  </si>
  <si>
    <t xml:space="preserve">Parking Level </t>
  </si>
  <si>
    <t>P</t>
  </si>
  <si>
    <t>Mezzanine Level</t>
  </si>
  <si>
    <t>MZ</t>
  </si>
  <si>
    <t>Rooftop</t>
  </si>
  <si>
    <t>RT</t>
  </si>
  <si>
    <t>PH</t>
  </si>
  <si>
    <t xml:space="preserve">Things to know - UNIFORMAT SYSTEM TYPE </t>
  </si>
  <si>
    <t>System type starting with D</t>
  </si>
  <si>
    <t>SERVICES</t>
  </si>
  <si>
    <t>System type starting with G</t>
  </si>
  <si>
    <t>BUILDING SITEWORK</t>
  </si>
  <si>
    <t>D10</t>
  </si>
  <si>
    <t xml:space="preserve">Represent CONVEYING  </t>
  </si>
  <si>
    <t>D20</t>
  </si>
  <si>
    <t xml:space="preserve">Represent PLUMBING </t>
  </si>
  <si>
    <t xml:space="preserve">D30 </t>
  </si>
  <si>
    <t xml:space="preserve">Represent HVAC </t>
  </si>
  <si>
    <t>Level 3 Classification</t>
  </si>
  <si>
    <t>Level 4 Classification</t>
  </si>
  <si>
    <t>Level 4 System Type</t>
  </si>
  <si>
    <t>D2020 Domestic Water Distribution</t>
  </si>
  <si>
    <t>D2021</t>
  </si>
  <si>
    <t>Domestic Cold Water Service</t>
  </si>
  <si>
    <t>D2022</t>
  </si>
  <si>
    <t>Domestic Hot Water Service</t>
  </si>
  <si>
    <t>Domestic Hot Water Recirc</t>
  </si>
  <si>
    <t>D2023</t>
  </si>
  <si>
    <t>Domestic Water Supply Equipment</t>
  </si>
  <si>
    <t>D2024</t>
  </si>
  <si>
    <t>Deionized Water</t>
  </si>
  <si>
    <t>Ro Water</t>
  </si>
  <si>
    <t>Solar Water Heating System</t>
  </si>
  <si>
    <t>D2030 Sanitary Waste</t>
  </si>
  <si>
    <t>D2031</t>
  </si>
  <si>
    <t>Waste Piping</t>
  </si>
  <si>
    <t>D2032</t>
  </si>
  <si>
    <t>Vent Piping</t>
  </si>
  <si>
    <t>D2033</t>
  </si>
  <si>
    <t>Floor Drains</t>
  </si>
  <si>
    <t>D2034</t>
  </si>
  <si>
    <t>Sanitary Waste Equipment</t>
  </si>
  <si>
    <t>D20341</t>
  </si>
  <si>
    <t>Pumped Sanitary System</t>
  </si>
  <si>
    <t>D2035</t>
  </si>
  <si>
    <t>Pipe Insulation</t>
  </si>
  <si>
    <t>D2040 Rain Water Drainage</t>
  </si>
  <si>
    <t>D2041</t>
  </si>
  <si>
    <t>Pipe &amp; Fittings</t>
  </si>
  <si>
    <t>D2042</t>
  </si>
  <si>
    <t>Roof Drains</t>
  </si>
  <si>
    <t>D2043</t>
  </si>
  <si>
    <t>Rainwater/Stormwater Drainage Equipment</t>
  </si>
  <si>
    <t>Gray Water System</t>
  </si>
  <si>
    <t>D20431</t>
  </si>
  <si>
    <t>Pumped Storm System</t>
  </si>
  <si>
    <t>D2044</t>
  </si>
  <si>
    <t>D2090 Other Plumbing Systems</t>
  </si>
  <si>
    <t>D2091</t>
  </si>
  <si>
    <t>D2092</t>
  </si>
  <si>
    <t>Acid Waste Systems</t>
  </si>
  <si>
    <t>D2093</t>
  </si>
  <si>
    <t>Interceptors</t>
  </si>
  <si>
    <t>D2094</t>
  </si>
  <si>
    <t>Pool Piping and Equipment</t>
  </si>
  <si>
    <t>D2095</t>
  </si>
  <si>
    <t>Decorative Fountain Piping Devices</t>
  </si>
  <si>
    <t>D2099</t>
  </si>
  <si>
    <t>Other Piping Systems</t>
  </si>
  <si>
    <t>Ground Water System</t>
  </si>
  <si>
    <t>D3010 Energy Supply</t>
  </si>
  <si>
    <t>D3011</t>
  </si>
  <si>
    <t>Oil Supply System</t>
  </si>
  <si>
    <t>Diesel</t>
  </si>
  <si>
    <t>D3012</t>
  </si>
  <si>
    <t>Gas Supply System</t>
  </si>
  <si>
    <t>D3013</t>
  </si>
  <si>
    <t>Coal Supply System</t>
  </si>
  <si>
    <t>D3014</t>
  </si>
  <si>
    <t>Steam Supply System</t>
  </si>
  <si>
    <t>D3015</t>
  </si>
  <si>
    <t>Hot Water Supply System</t>
  </si>
  <si>
    <t>D3016</t>
  </si>
  <si>
    <t>Solar Energy System</t>
  </si>
  <si>
    <t>D3017</t>
  </si>
  <si>
    <t>Wind Energy System</t>
  </si>
  <si>
    <t>D3020 Heat Generating Systems</t>
  </si>
  <si>
    <t>D3021</t>
  </si>
  <si>
    <t>Boilers</t>
  </si>
  <si>
    <t>D3022</t>
  </si>
  <si>
    <t>Boiler Room Piping &amp; Specialties</t>
  </si>
  <si>
    <t>D3023</t>
  </si>
  <si>
    <t>Auxiliary Equipment</t>
  </si>
  <si>
    <t>D3024</t>
  </si>
  <si>
    <t>Insulation</t>
  </si>
  <si>
    <t>D3030 Cooling Generating Systems</t>
  </si>
  <si>
    <t>D3031</t>
  </si>
  <si>
    <t>Chilled Water Generation</t>
  </si>
  <si>
    <t>D3032</t>
  </si>
  <si>
    <t>Direct Expansion Systems</t>
  </si>
  <si>
    <t>D3033</t>
  </si>
  <si>
    <t>Cooling Tower System</t>
  </si>
  <si>
    <t>D3040 Distribution Systems</t>
  </si>
  <si>
    <t>D3041</t>
  </si>
  <si>
    <t>Air Distribution System - Supply</t>
  </si>
  <si>
    <t>Air Distribution System - Return</t>
  </si>
  <si>
    <t>D3042</t>
  </si>
  <si>
    <t>Air Distribution System - General Exhaust</t>
  </si>
  <si>
    <t>Exhaust Ventilation Systems</t>
  </si>
  <si>
    <t>D3043</t>
  </si>
  <si>
    <t>Steam Distribution Systems</t>
  </si>
  <si>
    <t>D3044</t>
  </si>
  <si>
    <t>Hot Water Distribution</t>
  </si>
  <si>
    <t>Heating Water System - Primary Loop</t>
  </si>
  <si>
    <t>Heating Water System - Secondary Loop</t>
  </si>
  <si>
    <t>D30441</t>
  </si>
  <si>
    <t>Heating Glycol System</t>
  </si>
  <si>
    <t>Heating Glycol System - Primary Loop</t>
  </si>
  <si>
    <t>Heating Glycol System - Secondary Loop</t>
  </si>
  <si>
    <t>D30442</t>
  </si>
  <si>
    <t>Snow Melting System</t>
  </si>
  <si>
    <t>D3045</t>
  </si>
  <si>
    <t>Chilled Water Distribution</t>
  </si>
  <si>
    <t>D30451</t>
  </si>
  <si>
    <t>Chilled Glycol System</t>
  </si>
  <si>
    <t>Chilled Glycol System - Primary Loop</t>
  </si>
  <si>
    <t>D3046</t>
  </si>
  <si>
    <t>Change-over Distribution System</t>
  </si>
  <si>
    <t>D3047</t>
  </si>
  <si>
    <t>Glycol Distribution Systems</t>
  </si>
  <si>
    <t>D3048</t>
  </si>
  <si>
    <t>Compressed Air System</t>
  </si>
  <si>
    <t>D30481</t>
  </si>
  <si>
    <t>Oxygen Air System</t>
  </si>
  <si>
    <t>D30482</t>
  </si>
  <si>
    <t>Nitrogen Air System</t>
  </si>
  <si>
    <t>D3049</t>
  </si>
  <si>
    <t xml:space="preserve">Chemical Treatment </t>
  </si>
  <si>
    <t>Heat Pump system</t>
  </si>
  <si>
    <t>D3050 Terminal &amp; Package Units</t>
  </si>
  <si>
    <t>D3051</t>
  </si>
  <si>
    <t>Terminal Self-Contained Units</t>
  </si>
  <si>
    <t>D3052</t>
  </si>
  <si>
    <t>Package Units</t>
  </si>
  <si>
    <t>D3060 Controls &amp; Instrumentation</t>
  </si>
  <si>
    <t>D3061</t>
  </si>
  <si>
    <t>Heating Generating Systems</t>
  </si>
  <si>
    <t>D3062</t>
  </si>
  <si>
    <t>D3063</t>
  </si>
  <si>
    <t>Heating/Cooling Air Handling Units</t>
  </si>
  <si>
    <t>D3064</t>
  </si>
  <si>
    <t>Exhaust &amp; Ventilating Systems</t>
  </si>
  <si>
    <t>D3065</t>
  </si>
  <si>
    <t>Hoods and Exhaust Systems</t>
  </si>
  <si>
    <t>D3066</t>
  </si>
  <si>
    <t>Terminal Devices</t>
  </si>
  <si>
    <t>D3067</t>
  </si>
  <si>
    <t>Energy Monitoring &amp; Control</t>
  </si>
  <si>
    <t>D3068</t>
  </si>
  <si>
    <t>Building Automation Systems</t>
  </si>
  <si>
    <t>D3069</t>
  </si>
  <si>
    <t>Other Controls &amp; Instrumentation</t>
  </si>
  <si>
    <t>D3070 Systems Testing &amp; Balancing</t>
  </si>
  <si>
    <t>D3071</t>
  </si>
  <si>
    <t>Piping System Testing &amp; Balancing</t>
  </si>
  <si>
    <t>D3072</t>
  </si>
  <si>
    <t>Air Systems Testing &amp; Balancing</t>
  </si>
  <si>
    <t>D3073</t>
  </si>
  <si>
    <t>HVAC Commissioning</t>
  </si>
  <si>
    <t>D3079</t>
  </si>
  <si>
    <t>Other Systems Testing and Balancing</t>
  </si>
  <si>
    <t>D3090 Other HVAC Systems &amp; Equipment</t>
  </si>
  <si>
    <t>D3091</t>
  </si>
  <si>
    <t>Special Cooling Systems &amp; Devices</t>
  </si>
  <si>
    <t>D3092</t>
  </si>
  <si>
    <t>Special Humidity Control</t>
  </si>
  <si>
    <t>Steam Humidification System</t>
  </si>
  <si>
    <t>D3093</t>
  </si>
  <si>
    <t>Dust &amp; Fume Collectors</t>
  </si>
  <si>
    <t>D3094</t>
  </si>
  <si>
    <t>Air Curtains</t>
  </si>
  <si>
    <t>D3095</t>
  </si>
  <si>
    <t>Air Purifiers</t>
  </si>
  <si>
    <t>D3096</t>
  </si>
  <si>
    <t>Paint Spray Booth Ventilation</t>
  </si>
  <si>
    <t>D3097</t>
  </si>
  <si>
    <t>General Construction Items (HVAC)</t>
  </si>
  <si>
    <t>D4010 Sprinklers</t>
  </si>
  <si>
    <t>D4011</t>
  </si>
  <si>
    <t>Sprinkler Water Supply</t>
  </si>
  <si>
    <t>D4012</t>
  </si>
  <si>
    <t>Sprinkler Pumping Equipment</t>
  </si>
  <si>
    <t>D4013</t>
  </si>
  <si>
    <t>Dry Sprinkler System</t>
  </si>
  <si>
    <t>D4020 Standpipes</t>
  </si>
  <si>
    <t>D4021</t>
  </si>
  <si>
    <t>Standpipe Water Supply</t>
  </si>
  <si>
    <t>D4022</t>
  </si>
  <si>
    <t>Pumping Equipment</t>
  </si>
  <si>
    <t>D4023</t>
  </si>
  <si>
    <t>Standpipe Equipment</t>
  </si>
  <si>
    <t>D4024</t>
  </si>
  <si>
    <t>Fire Hose Equipment</t>
  </si>
  <si>
    <t>D4030 Fire Protection Specialties</t>
  </si>
  <si>
    <t>D4031</t>
  </si>
  <si>
    <t>Fire Extinguishers</t>
  </si>
  <si>
    <t>D4032</t>
  </si>
  <si>
    <t>Fire Extinguisher Cabinets</t>
  </si>
  <si>
    <t>D4090 Other Fire Protection Systems</t>
  </si>
  <si>
    <t>D4091</t>
  </si>
  <si>
    <t>Carbon Dioxide Systems</t>
  </si>
  <si>
    <t>D4092</t>
  </si>
  <si>
    <t>Foam Generating Equipment</t>
  </si>
  <si>
    <t>D4093</t>
  </si>
  <si>
    <t>Clean Agent Systems</t>
  </si>
  <si>
    <t>D4094</t>
  </si>
  <si>
    <t>Dry Chemical System</t>
  </si>
  <si>
    <t>D4095</t>
  </si>
  <si>
    <t>Hood &amp; Duct Fire Protection</t>
  </si>
  <si>
    <t>Electrical Service &amp; Distribution</t>
  </si>
  <si>
    <t>D5011</t>
  </si>
  <si>
    <t>High Voltage Power</t>
  </si>
  <si>
    <t>D5012</t>
  </si>
  <si>
    <t>Low Voltage Power</t>
  </si>
  <si>
    <t>D5013</t>
  </si>
  <si>
    <t>Emergency Power</t>
  </si>
  <si>
    <t>Lighting &amp; Branch Wiring</t>
  </si>
  <si>
    <t>D5021</t>
  </si>
  <si>
    <t>Lighting</t>
  </si>
  <si>
    <t>D5022</t>
  </si>
  <si>
    <t>Lighting Control</t>
  </si>
  <si>
    <t>Communications &amp; Security</t>
  </si>
  <si>
    <t>D5030</t>
  </si>
  <si>
    <t>Communications</t>
  </si>
  <si>
    <t>D5031</t>
  </si>
  <si>
    <t>Public Address</t>
  </si>
  <si>
    <t>D5032</t>
  </si>
  <si>
    <t>Intercommunication &amp; Paging System</t>
  </si>
  <si>
    <t>D5033</t>
  </si>
  <si>
    <t>Telephony</t>
  </si>
  <si>
    <t>D5034</t>
  </si>
  <si>
    <t>Call Systems</t>
  </si>
  <si>
    <t>D5035</t>
  </si>
  <si>
    <t>Television Systems</t>
  </si>
  <si>
    <t>D5036</t>
  </si>
  <si>
    <t>Clock and Program</t>
  </si>
  <si>
    <t>D5037</t>
  </si>
  <si>
    <t>Fire Alarm Systems</t>
  </si>
  <si>
    <t>D5038</t>
  </si>
  <si>
    <t>Security and Detection</t>
  </si>
  <si>
    <t>Other Electrical Systems</t>
  </si>
  <si>
    <t>D5091</t>
  </si>
  <si>
    <t>Grounding Systems</t>
  </si>
  <si>
    <t>F1040 Special Facilities</t>
  </si>
  <si>
    <t>F1041</t>
  </si>
  <si>
    <t>Aquatic Facilities</t>
  </si>
  <si>
    <t>F1042</t>
  </si>
  <si>
    <t>Ice Rinks</t>
  </si>
  <si>
    <t>F1043</t>
  </si>
  <si>
    <t>Site Constructed Incinerators</t>
  </si>
  <si>
    <t>F1044</t>
  </si>
  <si>
    <t>Kennels &amp; Animal Shelters</t>
  </si>
  <si>
    <t>F1045</t>
  </si>
  <si>
    <t>Liquid &amp; Gas Storage Tanks</t>
  </si>
  <si>
    <t>F1049</t>
  </si>
  <si>
    <t>Other Special Facilities</t>
  </si>
  <si>
    <t>F1050 Special Controls &amp; Instrumentation</t>
  </si>
  <si>
    <t>F1051</t>
  </si>
  <si>
    <t>Recording Instrumentation</t>
  </si>
  <si>
    <t>F1052</t>
  </si>
  <si>
    <t>Building Automation System</t>
  </si>
  <si>
    <t>F1059</t>
  </si>
  <si>
    <t>Other Special Controls &amp; Instrumentation</t>
  </si>
  <si>
    <t>Electrical Distribution</t>
  </si>
  <si>
    <t>G4013</t>
  </si>
  <si>
    <t>Underground Power Distribution</t>
  </si>
  <si>
    <t>Site Lighting</t>
  </si>
  <si>
    <t>G4020</t>
  </si>
  <si>
    <t>Site Communication &amp; Security</t>
  </si>
  <si>
    <t>G4031</t>
  </si>
  <si>
    <t>Site Communications</t>
  </si>
  <si>
    <t>G4032</t>
  </si>
  <si>
    <t>Site Security</t>
  </si>
  <si>
    <t>G4033</t>
  </si>
  <si>
    <t>Site Alarm</t>
  </si>
  <si>
    <t>System</t>
  </si>
  <si>
    <t>Abbreviation</t>
  </si>
  <si>
    <t>NOTES (FLUID, PRESSURE, TEMPERATURE)</t>
  </si>
  <si>
    <t>EXAMPLE</t>
  </si>
  <si>
    <t>##</t>
  </si>
  <si>
    <t>N/A</t>
  </si>
  <si>
    <t>00-Select a system from dropdown</t>
  </si>
  <si>
    <t>Pending input</t>
  </si>
  <si>
    <t>AIR</t>
  </si>
  <si>
    <t>ACID WATER TREATMENT SYSTEM</t>
  </si>
  <si>
    <t>ACID</t>
  </si>
  <si>
    <t>AMMONIA ICE PLANT SYSTEM</t>
  </si>
  <si>
    <t>AMMICEPLT</t>
  </si>
  <si>
    <t>AUTO TRANSFER SWITCH SYSTEM</t>
  </si>
  <si>
    <t>ATS</t>
  </si>
  <si>
    <t>AUTOMATION LEVEL NETWORK</t>
  </si>
  <si>
    <t>ALN</t>
  </si>
  <si>
    <t>BIOHAZARD LABS SYSTEM</t>
  </si>
  <si>
    <t>BIOHLAB</t>
  </si>
  <si>
    <t>BUILDING LEVEL NETWORK</t>
  </si>
  <si>
    <t>BLN</t>
  </si>
  <si>
    <t>CAGE WASHING SYSTEMS</t>
  </si>
  <si>
    <t>CGW</t>
  </si>
  <si>
    <t>CHILLED WATER SYSTEM</t>
  </si>
  <si>
    <t>CHLW</t>
  </si>
  <si>
    <t>CHILLED WATER SYSTEM - PRIMARY LOOP</t>
  </si>
  <si>
    <t>CHLW_P</t>
  </si>
  <si>
    <t>CHILLED WATER SYSTEM - SECONDARY LOOP</t>
  </si>
  <si>
    <t>CHLW_S</t>
  </si>
  <si>
    <t>CH_</t>
  </si>
  <si>
    <t>X:  %  of Glycol Y :PG or EG - Type of Glycol, Enter as X_Y</t>
  </si>
  <si>
    <t>Example: CH_50_EG</t>
  </si>
  <si>
    <t>CH_P_</t>
  </si>
  <si>
    <t>CH_S_</t>
  </si>
  <si>
    <t>CHILLER SYSTEM</t>
  </si>
  <si>
    <t>CHLR</t>
  </si>
  <si>
    <t>CLEAN ROOM</t>
  </si>
  <si>
    <t>CLNRM</t>
  </si>
  <si>
    <t>COLD ROOM OR LAB COOLING SYSTEM</t>
  </si>
  <si>
    <t>CLDRM</t>
  </si>
  <si>
    <t>COMPRESSED AIR</t>
  </si>
  <si>
    <t>CA_</t>
  </si>
  <si>
    <t>X PSI (pressure ) Enter as X</t>
  </si>
  <si>
    <t>Example: CA_100</t>
  </si>
  <si>
    <t>CONDENSATE PUMP SYSTEMS</t>
  </si>
  <si>
    <t>CNDP</t>
  </si>
  <si>
    <t>CONDENSER WATER SYSTEM</t>
  </si>
  <si>
    <t>CDNW</t>
  </si>
  <si>
    <t>CONTROL AIR SYSTEMS</t>
  </si>
  <si>
    <t>CTRAIR</t>
  </si>
  <si>
    <t>COOLING PLANT SYSTEM</t>
  </si>
  <si>
    <t>CLGPLT</t>
  </si>
  <si>
    <t>COOLING TOWER SYSTEM</t>
  </si>
  <si>
    <t>CLGTWR</t>
  </si>
  <si>
    <t>CRF SYSTEM</t>
  </si>
  <si>
    <t>CRF</t>
  </si>
  <si>
    <t>DECHLORINATED WATER SYSTEM</t>
  </si>
  <si>
    <t>DCL</t>
  </si>
  <si>
    <t>DEIONIZED WATER SYSTEM</t>
  </si>
  <si>
    <t>DI</t>
  </si>
  <si>
    <t>DIRECT EXPANSION SYSTEMS</t>
  </si>
  <si>
    <t>DX</t>
  </si>
  <si>
    <t>DOMESTIC COLD-WATER SYSTEM</t>
  </si>
  <si>
    <t>DCW</t>
  </si>
  <si>
    <t>DOMESTIC HOT WATER SYSTEM</t>
  </si>
  <si>
    <t>DHW</t>
  </si>
  <si>
    <t>ELECTRIC &amp; ELECTRIC METERING SYSTEMS</t>
  </si>
  <si>
    <t>KW</t>
  </si>
  <si>
    <t>EMERGENCY GENERATOR SYSTEM</t>
  </si>
  <si>
    <t>EMGEN</t>
  </si>
  <si>
    <t>FIRE ALARM SYSTEM</t>
  </si>
  <si>
    <t>FA</t>
  </si>
  <si>
    <t>FLOOR LEVEL NETWORK</t>
  </si>
  <si>
    <t>FLN</t>
  </si>
  <si>
    <t>FREE COOLING SYSTEM</t>
  </si>
  <si>
    <t>FREECLG</t>
  </si>
  <si>
    <t>OAC</t>
  </si>
  <si>
    <t>FRESH AIR +HEATING</t>
  </si>
  <si>
    <t>OAH</t>
  </si>
  <si>
    <t>FRESH AIR SYSTEM ONLY</t>
  </si>
  <si>
    <t>OA</t>
  </si>
  <si>
    <t>FRESH AIR+HEATING+COOLING</t>
  </si>
  <si>
    <t>OAHC</t>
  </si>
  <si>
    <t>FUEL OIL SYSTEM</t>
  </si>
  <si>
    <t>FUELOIL</t>
  </si>
  <si>
    <t>GENERAL EXHAUST SYSTEM</t>
  </si>
  <si>
    <t>EXHGENRL</t>
  </si>
  <si>
    <t>GLYCOL GEOTHERMAL SYSTEM</t>
  </si>
  <si>
    <t>GEOGL</t>
  </si>
  <si>
    <t>GRAY WATER SYSTEM</t>
  </si>
  <si>
    <t>GW</t>
  </si>
  <si>
    <t>HEAT PUMP SYSTEM</t>
  </si>
  <si>
    <t>HP</t>
  </si>
  <si>
    <t>HEAT RECLAIM HOT WATER</t>
  </si>
  <si>
    <t>HRCHW</t>
  </si>
  <si>
    <t>HIGH PRESSURE STEAM</t>
  </si>
  <si>
    <t>HPS</t>
  </si>
  <si>
    <t>HTHW_</t>
  </si>
  <si>
    <t>Temperature in Farenheight, Enter Z</t>
  </si>
  <si>
    <t>Example: HTHW_180</t>
  </si>
  <si>
    <t>HW_</t>
  </si>
  <si>
    <t>X:  %  of Glycol Y :PG or EG ; Z-Temperature ( Low / Medium/High) - Type of Glycol, ENTER X_Y_Z</t>
  </si>
  <si>
    <t>Example: HW_50_EG_L</t>
  </si>
  <si>
    <t>HEATING GLYCOL SYSTEM - PRIMARY LOOP</t>
  </si>
  <si>
    <t>HW_P_</t>
  </si>
  <si>
    <t xml:space="preserve">P - primary X:  %  of Glycol Y :PG or EG ; Z-Temperature ( Low / Medium/High) - Type of Glycol, ENTER X_Y_Z 
</t>
  </si>
  <si>
    <t>Example: HW_P_50_EG_L</t>
  </si>
  <si>
    <t>HEATING GLYCOL SYSTEM - SECONDARY LOOP</t>
  </si>
  <si>
    <t>HW_S_</t>
  </si>
  <si>
    <t xml:space="preserve">S -Secondary X:  %  of Glycol Y :PG or EG ; Z-Temperature ( Low / Medium/High) - Type of Glycol, ENTER X_Y_Z
</t>
  </si>
  <si>
    <t>Example: HW_S_50_EG_L</t>
  </si>
  <si>
    <t xml:space="preserve">HEATING WATER SYSTEM </t>
  </si>
  <si>
    <t xml:space="preserve"> Z-Temperature ( Low / Medium/High) - Type of Glycol, Enter as Z
</t>
  </si>
  <si>
    <t>Example: HW_L</t>
  </si>
  <si>
    <t>HEATING WATER SYSTEM - PRIMARY LOOP</t>
  </si>
  <si>
    <t>HW_P</t>
  </si>
  <si>
    <t xml:space="preserve">P - primary  Z-Temperature ( Low / Medium/High) - Type of Glycol, Enter as Z
</t>
  </si>
  <si>
    <t>Example: HW_P_L</t>
  </si>
  <si>
    <t>HEATING WATER SYSTEM -SECONDARY LOOP</t>
  </si>
  <si>
    <t xml:space="preserve">S -Secondary ; Z-Temperature ( Low / Medium/High) - Type of Glycol, Enter as Z
</t>
  </si>
  <si>
    <t>Example: HW_S_L</t>
  </si>
  <si>
    <t>INDUCTION UNIT CHILLED BEAM SYSTEM</t>
  </si>
  <si>
    <t>IUCB</t>
  </si>
  <si>
    <t>LAB EXHAUST SYSTEM</t>
  </si>
  <si>
    <t>EXHLAB</t>
  </si>
  <si>
    <t>OXYGEN AIR SYSTEM</t>
  </si>
  <si>
    <t>O_</t>
  </si>
  <si>
    <t>X PSI (pressure ), Enter as X</t>
  </si>
  <si>
    <t>Example: O_2</t>
  </si>
  <si>
    <t>NITROGEN AIR SYSTEM</t>
  </si>
  <si>
    <t>N_</t>
  </si>
  <si>
    <t>Example: N_2</t>
  </si>
  <si>
    <t>LABORATORY COMPRESSED AIR SYSTEMS</t>
  </si>
  <si>
    <t>LABAIR</t>
  </si>
  <si>
    <t>Example: LABAIR_2</t>
  </si>
  <si>
    <t>LABGAS_</t>
  </si>
  <si>
    <t>X is gas type,  Example: LABGAS_X where Nitrogen (N), Oxygen (O), Argon (Ar), Enter as X</t>
  </si>
  <si>
    <t>Example: LABGAS_2</t>
  </si>
  <si>
    <t>LABORATORY ROOM CONTROLLER</t>
  </si>
  <si>
    <t>LABRC</t>
  </si>
  <si>
    <t>LABORATORY SYSTEM GENERAL</t>
  </si>
  <si>
    <t>LAB</t>
  </si>
  <si>
    <t>LEAK DETECTION PANEL</t>
  </si>
  <si>
    <t>LPD</t>
  </si>
  <si>
    <t>LOW PRESSURE STEAM SYSTEM</t>
  </si>
  <si>
    <t>LPS_</t>
  </si>
  <si>
    <t xml:space="preserve"> Example: LPS_15</t>
  </si>
  <si>
    <t>LOW TEMPERATURE HOT WATER</t>
  </si>
  <si>
    <t>LTHW</t>
  </si>
  <si>
    <t>MANGANESE FILTERATION SYSTEM</t>
  </si>
  <si>
    <t>MG</t>
  </si>
  <si>
    <t>NATURAL GAS SYSTEM</t>
  </si>
  <si>
    <t>G_</t>
  </si>
  <si>
    <t>Example: G_2</t>
  </si>
  <si>
    <t xml:space="preserve">PACKAGED DX UNIT </t>
  </si>
  <si>
    <t>PUMPED CONDENSATE</t>
  </si>
  <si>
    <t>PC</t>
  </si>
  <si>
    <t>REVERSE OSMOSIS SYSTEMS</t>
  </si>
  <si>
    <t>RO</t>
  </si>
  <si>
    <t>SNOW MELTING SYSTEM - GLYCOL</t>
  </si>
  <si>
    <t>SMGL</t>
  </si>
  <si>
    <t>Example: SMTH_50_EG</t>
  </si>
  <si>
    <t>SNOW MELTING SYSTEM - ELECTRIC</t>
  </si>
  <si>
    <t>SMTE</t>
  </si>
  <si>
    <t>SOFAME HOT WATER</t>
  </si>
  <si>
    <t>SOF</t>
  </si>
  <si>
    <t>STEAM CONDENSATE</t>
  </si>
  <si>
    <t>ST_CD_</t>
  </si>
  <si>
    <t>Example: ST_CD_100</t>
  </si>
  <si>
    <t>STEAM SYSTEM</t>
  </si>
  <si>
    <t>ST_</t>
  </si>
  <si>
    <t>Example: ST_100</t>
  </si>
  <si>
    <t>STEAM HUMIDIFICATION SYSTEM</t>
  </si>
  <si>
    <t>STHUM_</t>
  </si>
  <si>
    <t>Example: STHUM_12</t>
  </si>
  <si>
    <t>SUPPLY AIR SYSTEMS</t>
  </si>
  <si>
    <t>SAS</t>
  </si>
  <si>
    <t>SURGICAL OPERATING ROOMS</t>
  </si>
  <si>
    <t>OR</t>
  </si>
  <si>
    <t>VACUUM COMPRESSED AIR SYSTEM</t>
  </si>
  <si>
    <t>VACAIR</t>
  </si>
  <si>
    <t>VRF SYSTEM</t>
  </si>
  <si>
    <t>VRF</t>
  </si>
  <si>
    <t>WASHROOM EXHAUST SYSTEM</t>
  </si>
  <si>
    <t>EXHWASHRM</t>
  </si>
  <si>
    <t>SOLAR WATER HEATING SYSTEM</t>
  </si>
  <si>
    <t>SWH</t>
  </si>
  <si>
    <t>ZONE SYSTEMS</t>
  </si>
  <si>
    <t>ZN</t>
  </si>
  <si>
    <t>Equipment/Component</t>
  </si>
  <si>
    <t>ACTIVE CHILLED BEAM</t>
  </si>
  <si>
    <t>ACB</t>
  </si>
  <si>
    <t>AIR COMPRESSOR</t>
  </si>
  <si>
    <t>AIRCOMP</t>
  </si>
  <si>
    <t>AIR CONDITIONER CONDENSER</t>
  </si>
  <si>
    <t>ACC</t>
  </si>
  <si>
    <t>AIR CONDITIONER EVAPORATOR</t>
  </si>
  <si>
    <t>ACE</t>
  </si>
  <si>
    <t xml:space="preserve">AIR CONDITIONER INDOOR UNIT </t>
  </si>
  <si>
    <t>IAC</t>
  </si>
  <si>
    <t>AIR CURTAIN</t>
  </si>
  <si>
    <t>ACR</t>
  </si>
  <si>
    <t>AIR DRYER</t>
  </si>
  <si>
    <t>ADR</t>
  </si>
  <si>
    <t>AIR FLOW METERING DEVICES</t>
  </si>
  <si>
    <t>AFM</t>
  </si>
  <si>
    <t>AIR FLOW SWITCH DEVICES</t>
  </si>
  <si>
    <t>AFS</t>
  </si>
  <si>
    <t>AHU</t>
  </si>
  <si>
    <t>AIR PURIFIER</t>
  </si>
  <si>
    <t>AP</t>
  </si>
  <si>
    <t>AIR RECEIVER TANK</t>
  </si>
  <si>
    <t>ART</t>
  </si>
  <si>
    <t>AIR SEPARATOR</t>
  </si>
  <si>
    <t>AS</t>
  </si>
  <si>
    <t>ALARM</t>
  </si>
  <si>
    <t>ALM</t>
  </si>
  <si>
    <t>ANALYSOR</t>
  </si>
  <si>
    <t>ANALZ</t>
  </si>
  <si>
    <t>AREA DRAIN</t>
  </si>
  <si>
    <t>AD</t>
  </si>
  <si>
    <t>AUTOCLAVE</t>
  </si>
  <si>
    <t>AUT</t>
  </si>
  <si>
    <t>BACKDRAFT DAMPER</t>
  </si>
  <si>
    <t>BDD</t>
  </si>
  <si>
    <t>BACKFLOW PREVENTER</t>
  </si>
  <si>
    <t>BFP</t>
  </si>
  <si>
    <t>BAG FILTER</t>
  </si>
  <si>
    <t>BF</t>
  </si>
  <si>
    <t>BATTERY</t>
  </si>
  <si>
    <t>BAT</t>
  </si>
  <si>
    <t>BEARINGS</t>
  </si>
  <si>
    <t>BRG</t>
  </si>
  <si>
    <t>BELT</t>
  </si>
  <si>
    <t>BLT</t>
  </si>
  <si>
    <t>BLOWDOWN RECIEVER</t>
  </si>
  <si>
    <t>BDR</t>
  </si>
  <si>
    <t>BOILER</t>
  </si>
  <si>
    <t>BTU METER</t>
  </si>
  <si>
    <t>BTU</t>
  </si>
  <si>
    <t>BYPASS DEVICES</t>
  </si>
  <si>
    <t>BYP</t>
  </si>
  <si>
    <t>CARBON DIOXIDE SENSOR</t>
  </si>
  <si>
    <t>CO2</t>
  </si>
  <si>
    <t>CARBON MONOXIDE SENSOR</t>
  </si>
  <si>
    <t>CO</t>
  </si>
  <si>
    <t>CARTRIDGE FILTER</t>
  </si>
  <si>
    <t>CF</t>
  </si>
  <si>
    <t>CEILING DIFFUSER</t>
  </si>
  <si>
    <t>CD</t>
  </si>
  <si>
    <t>CHEMICAL FEED PUMP</t>
  </si>
  <si>
    <t>CFP</t>
  </si>
  <si>
    <t>CHEMICAL POT FEEDER</t>
  </si>
  <si>
    <t>CPF</t>
  </si>
  <si>
    <t>CHILLER</t>
  </si>
  <si>
    <t>CH</t>
  </si>
  <si>
    <t>CHLORINE</t>
  </si>
  <si>
    <t>CL</t>
  </si>
  <si>
    <t>CISTERN</t>
  </si>
  <si>
    <t>CIST</t>
  </si>
  <si>
    <t>CLEANING DEVICES (i.e., cage washer)</t>
  </si>
  <si>
    <t>CLN</t>
  </si>
  <si>
    <t>COLD ROOM</t>
  </si>
  <si>
    <t>CR</t>
  </si>
  <si>
    <t>COLDDECK</t>
  </si>
  <si>
    <t>COMBINATION FLOOR DRAIN</t>
  </si>
  <si>
    <t>CFD</t>
  </si>
  <si>
    <t>COMPRESSOR</t>
  </si>
  <si>
    <t>COMP</t>
  </si>
  <si>
    <t>CONDENSATE RETURN PUMP PACKAGE</t>
  </si>
  <si>
    <t>CRPP</t>
  </si>
  <si>
    <t>CONDENSER UNIT/OUTDOOR UNIT</t>
  </si>
  <si>
    <t>CU</t>
  </si>
  <si>
    <t>CONDENSER WATER DEVICES</t>
  </si>
  <si>
    <t>CONSTANT AIR VOLUME TERMINAL BOX CONTROL SYSTEMS</t>
  </si>
  <si>
    <t>CAV</t>
  </si>
  <si>
    <t>CONTROL</t>
  </si>
  <si>
    <t>CTRL</t>
  </si>
  <si>
    <t>CONTROL PANEL</t>
  </si>
  <si>
    <t>CP</t>
  </si>
  <si>
    <t>CONTROL VALVE</t>
  </si>
  <si>
    <t>CV</t>
  </si>
  <si>
    <t>CONVECTOR</t>
  </si>
  <si>
    <t>CONV</t>
  </si>
  <si>
    <t>COOLING</t>
  </si>
  <si>
    <t>CLG</t>
  </si>
  <si>
    <t>COOLING COIL</t>
  </si>
  <si>
    <t>CC</t>
  </si>
  <si>
    <t>COOLING TOWER</t>
  </si>
  <si>
    <t>CT</t>
  </si>
  <si>
    <t>CURRENT SENSING RELAY</t>
  </si>
  <si>
    <t>CSR</t>
  </si>
  <si>
    <t>CYPRUS T-STAT DEVICE</t>
  </si>
  <si>
    <t>CYP</t>
  </si>
  <si>
    <t>DAMPER</t>
  </si>
  <si>
    <t>DAMP</t>
  </si>
  <si>
    <t>DEHUMIDIFIER DEVICES</t>
  </si>
  <si>
    <t>DEHUM</t>
  </si>
  <si>
    <t>DELUGE SHOWER</t>
  </si>
  <si>
    <t>DS</t>
  </si>
  <si>
    <t>DESSICANT WHEEL</t>
  </si>
  <si>
    <t>DWL</t>
  </si>
  <si>
    <t>DEWPOINT</t>
  </si>
  <si>
    <t>DEWPT</t>
  </si>
  <si>
    <t>DIFFERENTIAL PRESSURE DEVICES</t>
  </si>
  <si>
    <t>DP</t>
  </si>
  <si>
    <t>DIRECT DIGITAL CONTROLLER</t>
  </si>
  <si>
    <t>DDC</t>
  </si>
  <si>
    <t>DOMESTIC WATER HEATER</t>
  </si>
  <si>
    <t>DWH</t>
  </si>
  <si>
    <t>DOOR GRILLE</t>
  </si>
  <si>
    <t>DG</t>
  </si>
  <si>
    <t>DOWN DUCT DEVICES</t>
  </si>
  <si>
    <t>DWDUCT</t>
  </si>
  <si>
    <t>DRY COOLER</t>
  </si>
  <si>
    <t>DC</t>
  </si>
  <si>
    <t>ECONOMIZER DEVICES</t>
  </si>
  <si>
    <t>ECON</t>
  </si>
  <si>
    <t xml:space="preserve">ELECTRIC BASEBOARD HEATER </t>
  </si>
  <si>
    <t>EBH</t>
  </si>
  <si>
    <t>ELECTRIC HEAT DEVICES</t>
  </si>
  <si>
    <t>EH</t>
  </si>
  <si>
    <t>ELECTRIC/PNEUMATIC COIL</t>
  </si>
  <si>
    <t>EP</t>
  </si>
  <si>
    <t>EMERGENCY DEVICES</t>
  </si>
  <si>
    <t>EMER</t>
  </si>
  <si>
    <t>END SWITCH</t>
  </si>
  <si>
    <t>ESW</t>
  </si>
  <si>
    <t>ENERGY RECOVERY VENTILATOR</t>
  </si>
  <si>
    <t>ERV</t>
  </si>
  <si>
    <t>EQP</t>
  </si>
  <si>
    <t>EXHAUST AIR DAMPER</t>
  </si>
  <si>
    <t>EAD</t>
  </si>
  <si>
    <t>EXHAUST DIFFUSER</t>
  </si>
  <si>
    <t>ED</t>
  </si>
  <si>
    <t>EXHAUST FAN</t>
  </si>
  <si>
    <t>EF</t>
  </si>
  <si>
    <t>EXHAUST GRILLE</t>
  </si>
  <si>
    <t>EG</t>
  </si>
  <si>
    <t>EXHAUST REGISTER</t>
  </si>
  <si>
    <t>ER</t>
  </si>
  <si>
    <t>EXPANSION (OBJECTS)</t>
  </si>
  <si>
    <t>EXP</t>
  </si>
  <si>
    <t>EXPANSION TANK</t>
  </si>
  <si>
    <t>ET</t>
  </si>
  <si>
    <t>EYEWASH STATION</t>
  </si>
  <si>
    <t>EWS</t>
  </si>
  <si>
    <t>FACE &amp; BYPASS DAMPER</t>
  </si>
  <si>
    <t>FBDAMP</t>
  </si>
  <si>
    <t>FACE BYPASS</t>
  </si>
  <si>
    <t>FB</t>
  </si>
  <si>
    <t>FAN</t>
  </si>
  <si>
    <t>FCU</t>
  </si>
  <si>
    <t>FAN POWERED TERMINAL UNIT</t>
  </si>
  <si>
    <t>FPT</t>
  </si>
  <si>
    <t>FILTER</t>
  </si>
  <si>
    <t>FLTR</t>
  </si>
  <si>
    <t>FIRE AND SMOKE DAMPER</t>
  </si>
  <si>
    <t>FSD</t>
  </si>
  <si>
    <t>FIRE DAMPER</t>
  </si>
  <si>
    <t>FD</t>
  </si>
  <si>
    <t>FLASH TANK</t>
  </si>
  <si>
    <t>FT</t>
  </si>
  <si>
    <t>FLOOR DRAIN</t>
  </si>
  <si>
    <t>FDR</t>
  </si>
  <si>
    <t>FLOW CONTROL VALVE</t>
  </si>
  <si>
    <t>FCV</t>
  </si>
  <si>
    <t>FLOW TRANSMITTER</t>
  </si>
  <si>
    <t>FORCED FLOW HEATER</t>
  </si>
  <si>
    <t>FFH</t>
  </si>
  <si>
    <t>FREEZE STAT PROTECTION</t>
  </si>
  <si>
    <t>FZ</t>
  </si>
  <si>
    <t>FREEZER</t>
  </si>
  <si>
    <t>FRZ</t>
  </si>
  <si>
    <t>FH</t>
  </si>
  <si>
    <t>FUNNEL FLOOR DRAIN</t>
  </si>
  <si>
    <t>FFD</t>
  </si>
  <si>
    <t>FURNACE</t>
  </si>
  <si>
    <t>FU</t>
  </si>
  <si>
    <t>GAS DETECTION SYSTEM</t>
  </si>
  <si>
    <t>GD</t>
  </si>
  <si>
    <t>GENERATOR</t>
  </si>
  <si>
    <t>GEN</t>
  </si>
  <si>
    <t>GREASE INTERCEPTOR</t>
  </si>
  <si>
    <t>GI</t>
  </si>
  <si>
    <t>GROUND WATER FILTRATION UNIT</t>
  </si>
  <si>
    <t>GWF</t>
  </si>
  <si>
    <t>GROWTH CHAMBER</t>
  </si>
  <si>
    <t>GC</t>
  </si>
  <si>
    <t>HX</t>
  </si>
  <si>
    <t>HEAT PUMP</t>
  </si>
  <si>
    <t>HPMP</t>
  </si>
  <si>
    <t>HEAT PUMP - GROUND SOURCE</t>
  </si>
  <si>
    <t>GSHP</t>
  </si>
  <si>
    <t>HEAT PUMP -AIR SOURCE</t>
  </si>
  <si>
    <t>ASHP</t>
  </si>
  <si>
    <t>HEAT PUMP -WATER SOURCE</t>
  </si>
  <si>
    <t>WSHP</t>
  </si>
  <si>
    <t>HEAT RECOVERY CHILLER</t>
  </si>
  <si>
    <t>HRC</t>
  </si>
  <si>
    <t>HEAT RECOVERY UNIT/ENERGY HEAT WHEEL</t>
  </si>
  <si>
    <t>HRU</t>
  </si>
  <si>
    <t>HEAT WHEEL</t>
  </si>
  <si>
    <t>HW</t>
  </si>
  <si>
    <t>HEATER (UNIT, CABINET, DUCT, GAS FIRED HEATERS)</t>
  </si>
  <si>
    <t>HTR</t>
  </si>
  <si>
    <t>HEATING COIL</t>
  </si>
  <si>
    <t>HC</t>
  </si>
  <si>
    <t>HORNS AND BELLS</t>
  </si>
  <si>
    <t>BELL</t>
  </si>
  <si>
    <t>HOT WATER HEATER</t>
  </si>
  <si>
    <t>HWH</t>
  </si>
  <si>
    <t>HUMIDIFIER</t>
  </si>
  <si>
    <t>HUM</t>
  </si>
  <si>
    <t>HUMIDISTAT</t>
  </si>
  <si>
    <t>HS</t>
  </si>
  <si>
    <t>INCINERATOR</t>
  </si>
  <si>
    <t>I</t>
  </si>
  <si>
    <t>INDUCTION UNIT</t>
  </si>
  <si>
    <t>IU</t>
  </si>
  <si>
    <t>LEVEL CONTROLLER</t>
  </si>
  <si>
    <t>LC</t>
  </si>
  <si>
    <t>MAU</t>
  </si>
  <si>
    <t>METER</t>
  </si>
  <si>
    <t>MTR</t>
  </si>
  <si>
    <t>MISCELLANEOUS &amp; GENERAL-PURPOSE FANS</t>
  </si>
  <si>
    <t>MOISTURE SEPARATOR</t>
  </si>
  <si>
    <t>MS</t>
  </si>
  <si>
    <t>MOTORIZED DAMPER</t>
  </si>
  <si>
    <t>MD</t>
  </si>
  <si>
    <t>OIL INTERCEPTOR</t>
  </si>
  <si>
    <t>OI</t>
  </si>
  <si>
    <t>OPTV</t>
  </si>
  <si>
    <t>OUTSIDE AIR DAMPER</t>
  </si>
  <si>
    <t>OAD</t>
  </si>
  <si>
    <t>PASSIVE CHILLED BEAM</t>
  </si>
  <si>
    <t>PCB</t>
  </si>
  <si>
    <t xml:space="preserve">PNEUMATIC CONTROLLER </t>
  </si>
  <si>
    <t>POOL EQUIPMENT</t>
  </si>
  <si>
    <t>PEQ</t>
  </si>
  <si>
    <t>PREHEAT COIL</t>
  </si>
  <si>
    <t>PHC</t>
  </si>
  <si>
    <t>PREHEAT DEVICES</t>
  </si>
  <si>
    <t>PPHT</t>
  </si>
  <si>
    <t>PRESSURE REDUCING VALVE</t>
  </si>
  <si>
    <t>PRV</t>
  </si>
  <si>
    <t>R</t>
  </si>
  <si>
    <t>REHEAT DEVICES</t>
  </si>
  <si>
    <t>RHT</t>
  </si>
  <si>
    <t>RETURN AIR DAMPER</t>
  </si>
  <si>
    <t>RAD</t>
  </si>
  <si>
    <t>RETURN DIFFUSER</t>
  </si>
  <si>
    <t>RD</t>
  </si>
  <si>
    <t>RETURN FAN</t>
  </si>
  <si>
    <t>RF</t>
  </si>
  <si>
    <t>RETURN GRILLE</t>
  </si>
  <si>
    <t>RG</t>
  </si>
  <si>
    <t>RETURN REGISTER</t>
  </si>
  <si>
    <t>RR</t>
  </si>
  <si>
    <t>REVERSE OSMOSIS FILTRATION PACKAGE</t>
  </si>
  <si>
    <t>ROOF DRAIN</t>
  </si>
  <si>
    <t>RDR</t>
  </si>
  <si>
    <t>ROOF TOP UNIT</t>
  </si>
  <si>
    <t>RTU</t>
  </si>
  <si>
    <t>ROOM PRESSURIZATION CONTROLLER</t>
  </si>
  <si>
    <t>RPC</t>
  </si>
  <si>
    <t>SAFETY RELIEF VALVE</t>
  </si>
  <si>
    <t>SRV</t>
  </si>
  <si>
    <t>SEPARATOR AMALGAM</t>
  </si>
  <si>
    <t>SAM</t>
  </si>
  <si>
    <t>SMOKE CONTROL DEVICES</t>
  </si>
  <si>
    <t>SMK</t>
  </si>
  <si>
    <t>SMOKE DAMPER</t>
  </si>
  <si>
    <t>SD</t>
  </si>
  <si>
    <t>STANDBY DEVICES</t>
  </si>
  <si>
    <t>STBY</t>
  </si>
  <si>
    <t>STEAM CONDENSATE TANK</t>
  </si>
  <si>
    <t>SCT</t>
  </si>
  <si>
    <t>STEAM GENERATOR</t>
  </si>
  <si>
    <t>STMG</t>
  </si>
  <si>
    <t>STEAM TRAP</t>
  </si>
  <si>
    <t>STRP</t>
  </si>
  <si>
    <t>STERILIZED (WASHER)</t>
  </si>
  <si>
    <t>WSHR</t>
  </si>
  <si>
    <t>STORAGE TANK</t>
  </si>
  <si>
    <t>ST</t>
  </si>
  <si>
    <t>SUMP PUMP SANITARY</t>
  </si>
  <si>
    <t>SPS</t>
  </si>
  <si>
    <t>SUMP PUMP STORM</t>
  </si>
  <si>
    <t>SPST</t>
  </si>
  <si>
    <t>SUPPLY AIR DIFFUSER</t>
  </si>
  <si>
    <t>SAD</t>
  </si>
  <si>
    <t>SUPPLY FAN</t>
  </si>
  <si>
    <t>SF</t>
  </si>
  <si>
    <t>SUPPLY GRILLE</t>
  </si>
  <si>
    <t>SG</t>
  </si>
  <si>
    <t>SUPPLY REGISTER</t>
  </si>
  <si>
    <t>SR</t>
  </si>
  <si>
    <t>SWITCH</t>
  </si>
  <si>
    <t>SW</t>
  </si>
  <si>
    <t>TANK SYSTEMS</t>
  </si>
  <si>
    <t>TNK</t>
  </si>
  <si>
    <t>TANKLESS HOT WATER UNIT</t>
  </si>
  <si>
    <t>TDHW</t>
  </si>
  <si>
    <t>TEMPERATURE SENSOR</t>
  </si>
  <si>
    <t>TEMP</t>
  </si>
  <si>
    <t>TRANSFER GRILLE</t>
  </si>
  <si>
    <t>TG</t>
  </si>
  <si>
    <t>ULTRASONIC FLOW METER</t>
  </si>
  <si>
    <t>ULTRSFLOM</t>
  </si>
  <si>
    <t>UNIT HEATER</t>
  </si>
  <si>
    <t>UH</t>
  </si>
  <si>
    <t>VALVE</t>
  </si>
  <si>
    <t>VLV</t>
  </si>
  <si>
    <t>VANE DAMPER</t>
  </si>
  <si>
    <t>VANDAMP</t>
  </si>
  <si>
    <t>VARIABLE AIR VOLUME TERMINAL BOX SYSTEM</t>
  </si>
  <si>
    <t>VAV</t>
  </si>
  <si>
    <t>VARIABLE FREQUENCY DRIVE/CONTROLLER</t>
  </si>
  <si>
    <t>VFD</t>
  </si>
  <si>
    <t>VENTURI</t>
  </si>
  <si>
    <t>VEN</t>
  </si>
  <si>
    <t>VOLUME DAMPER</t>
  </si>
  <si>
    <t>VD</t>
  </si>
  <si>
    <t>VORTEX FLOW METER</t>
  </si>
  <si>
    <t>VTXFLOM</t>
  </si>
  <si>
    <t>WATER DETECTOR</t>
  </si>
  <si>
    <t>WD</t>
  </si>
  <si>
    <t>WATER FILTER</t>
  </si>
  <si>
    <t>WF</t>
  </si>
  <si>
    <t>WATER SOFTENER</t>
  </si>
  <si>
    <t>WS</t>
  </si>
  <si>
    <t>WINDOW AIR CONDITIONER UNIT</t>
  </si>
  <si>
    <t>WAC</t>
  </si>
  <si>
    <t>WRAP HEAT COIL</t>
  </si>
  <si>
    <t>WHC</t>
  </si>
  <si>
    <t>MECHANICAL METER TYPES</t>
  </si>
  <si>
    <t>ABBREVIATION</t>
  </si>
  <si>
    <t>BTU Meter</t>
  </si>
  <si>
    <t>MTR-BTU</t>
  </si>
  <si>
    <t>Chilled Water Meter</t>
  </si>
  <si>
    <t>MTR-CHW</t>
  </si>
  <si>
    <t>Primary Chilled Water Meter</t>
  </si>
  <si>
    <t>MTR-PCW</t>
  </si>
  <si>
    <t>Condensate Meter</t>
  </si>
  <si>
    <t>MTR-CND</t>
  </si>
  <si>
    <t>Deionized Water Meter</t>
  </si>
  <si>
    <t>MTR-DIO</t>
  </si>
  <si>
    <t>Domestic Cold Water Meter</t>
  </si>
  <si>
    <t>MTR-DCW</t>
  </si>
  <si>
    <t>Domestic Hot Water Meter</t>
  </si>
  <si>
    <t>MTR-DHW</t>
  </si>
  <si>
    <t>High temp hot water</t>
  </si>
  <si>
    <t>MTR-HW</t>
  </si>
  <si>
    <t>Primary Hot Water Meter</t>
  </si>
  <si>
    <t>MTR-PHW</t>
  </si>
  <si>
    <t>High Pressure Stream Meter</t>
  </si>
  <si>
    <t>MTR-HPS</t>
  </si>
  <si>
    <t>Low Pressure Steam Meter</t>
  </si>
  <si>
    <t>MTR-LPS</t>
  </si>
  <si>
    <t>Make up Water Meter</t>
  </si>
  <si>
    <t>MTR-MUW</t>
  </si>
  <si>
    <t>Natural Gas Meter</t>
  </si>
  <si>
    <t>MTR-NG</t>
  </si>
  <si>
    <t>River Water Meter</t>
  </si>
  <si>
    <t>MTR-RIV</t>
  </si>
  <si>
    <t>Sofame meter</t>
  </si>
  <si>
    <t>MTR-SOF</t>
  </si>
  <si>
    <t xml:space="preserve">Low temp hot water meter </t>
  </si>
  <si>
    <t>MTR-LTHW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</si>
</sst>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12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28"/>
      <color theme="1"/>
      <name val="Arial"/>
      <family val="2"/>
    </font>
    <font>
      <sz val="16"/>
      <color theme="1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sz val="12"/>
      <color rgb="FF444444"/>
      <name val="Arial"/>
      <family val="2"/>
    </font>
    <font>
      <sz val="12"/>
      <color rgb="FFFF0000"/>
      <name val="Arial"/>
      <family val="2"/>
    </font>
    <font>
      <sz val="11"/>
      <color rgb="FFC00000"/>
      <name val="Arial"/>
      <family val="2"/>
    </font>
    <font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/>
    <xf numFmtId="0" fontId="3" fillId="0" borderId="0" xfId="0" applyFont="1"/>
    <xf numFmtId="0" fontId="2" fillId="2" borderId="0" xfId="0" applyFont="1" applyFill="1"/>
    <xf numFmtId="0" fontId="3" fillId="2" borderId="0" xfId="0" applyFont="1" applyFill="1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3" fillId="2" borderId="0" xfId="0" applyFont="1" applyFill="1" applyAlignment="1">
      <alignment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5" xfId="0" applyFont="1" applyBorder="1"/>
    <xf numFmtId="0" fontId="3" fillId="0" borderId="6" xfId="0" applyFont="1" applyBorder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0" xfId="0" applyFont="1" applyAlignment="1">
      <alignment vertical="center" wrapText="1"/>
    </xf>
    <xf numFmtId="0" fontId="7" fillId="0" borderId="8" xfId="0" applyFont="1" applyBorder="1"/>
    <xf numFmtId="0" fontId="8" fillId="0" borderId="8" xfId="0" applyFont="1" applyBorder="1"/>
    <xf numFmtId="0" fontId="9" fillId="0" borderId="8" xfId="0" applyFont="1" applyBorder="1"/>
    <xf numFmtId="0" fontId="9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/>
    <xf numFmtId="0" fontId="7" fillId="0" borderId="8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3" fillId="0" borderId="8" xfId="0" applyFont="1" applyBorder="1"/>
    <xf numFmtId="0" fontId="8" fillId="0" borderId="0" xfId="0" applyFont="1"/>
    <xf numFmtId="0" fontId="3" fillId="0" borderId="8" xfId="0" applyFont="1" applyBorder="1" applyAlignment="1">
      <alignment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/>
    <xf numFmtId="0" fontId="3" fillId="0" borderId="0" xfId="0" applyFont="1" applyAlignment="1">
      <alignment horizontal="left" vertical="top"/>
    </xf>
    <xf numFmtId="164" fontId="3" fillId="0" borderId="0" xfId="0" applyNumberFormat="1" applyFont="1" applyAlignment="1">
      <alignment horizontal="left" vertical="top"/>
    </xf>
    <xf numFmtId="0" fontId="3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left" vertical="top"/>
      <protection locked="0"/>
    </xf>
    <xf numFmtId="164" fontId="3" fillId="0" borderId="0" xfId="0" applyNumberFormat="1" applyFont="1" applyAlignment="1" applyProtection="1">
      <alignment horizontal="left" vertical="top"/>
      <protection locked="0"/>
    </xf>
    <xf numFmtId="15" fontId="3" fillId="0" borderId="0" xfId="0" applyNumberFormat="1" applyFont="1" applyAlignment="1">
      <alignment horizontal="left" vertical="top"/>
    </xf>
    <xf numFmtId="0" fontId="2" fillId="2" borderId="0" xfId="0" applyFont="1" applyFill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horizontal="left" vertical="top"/>
      <protection locked="0"/>
    </xf>
    <xf numFmtId="0" fontId="2" fillId="0" borderId="0" xfId="0" applyFont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4" borderId="0" xfId="0" applyFont="1" applyFill="1" applyAlignment="1">
      <alignment horizontal="left" vertical="top" wrapText="1"/>
    </xf>
    <xf numFmtId="164" fontId="2" fillId="2" borderId="0" xfId="0" applyNumberFormat="1" applyFont="1" applyFill="1" applyAlignment="1">
      <alignment horizontal="left" vertical="top" wrapText="1"/>
    </xf>
    <xf numFmtId="0" fontId="2" fillId="3" borderId="7" xfId="0" applyFont="1" applyFill="1" applyBorder="1" applyAlignment="1">
      <alignment horizontal="left" vertical="top" wrapText="1"/>
    </xf>
    <xf numFmtId="0" fontId="2" fillId="3" borderId="7" xfId="0" applyFont="1" applyFill="1" applyBorder="1" applyAlignment="1">
      <alignment horizontal="left" vertical="top"/>
    </xf>
    <xf numFmtId="0" fontId="3" fillId="0" borderId="0" xfId="0" applyFont="1" applyAlignment="1">
      <alignment horizontal="left" vertical="top" wrapText="1"/>
    </xf>
    <xf numFmtId="49" fontId="3" fillId="0" borderId="0" xfId="0" applyNumberFormat="1" applyFont="1" applyAlignment="1">
      <alignment horizontal="left" vertical="top" wrapText="1"/>
    </xf>
    <xf numFmtId="49" fontId="3" fillId="0" borderId="0" xfId="0" quotePrefix="1" applyNumberFormat="1" applyFont="1" applyAlignment="1">
      <alignment horizontal="left" vertical="top" wrapText="1"/>
    </xf>
    <xf numFmtId="1" fontId="3" fillId="0" borderId="0" xfId="0" applyNumberFormat="1" applyFont="1" applyAlignment="1">
      <alignment horizontal="left" vertical="top"/>
    </xf>
    <xf numFmtId="0" fontId="3" fillId="3" borderId="7" xfId="0" applyFont="1" applyFill="1" applyBorder="1" applyAlignment="1">
      <alignment horizontal="left" vertical="top"/>
    </xf>
    <xf numFmtId="0" fontId="4" fillId="0" borderId="0" xfId="0" applyFont="1" applyAlignment="1" applyProtection="1">
      <alignment horizontal="left" vertical="top"/>
      <protection locked="0"/>
    </xf>
  </cellXfs>
  <cellStyles count="1">
    <cellStyle name="Normal" xfId="0" builtinId="0"/>
  </cellStyles>
  <dxfs count="64"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0" formatCode="@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left"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" formatCode="0"/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4" formatCode="000"/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0" formatCode="@"/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0" formatCode="@"/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lef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top" textRotation="0" wrapText="1" indent="0" justifyLastLine="0" shrinkToFit="0" readingOrder="0"/>
    </dxf>
    <dxf>
      <font>
        <color theme="0"/>
      </font>
    </dxf>
    <dxf>
      <font>
        <color theme="0"/>
      </font>
    </dxf>
    <dxf>
      <font>
        <color theme="2" tint="-9.9948118533890809E-2"/>
      </font>
      <fill>
        <patternFill patternType="solid">
          <bgColor rgb="FFFFC000"/>
        </patternFill>
      </fill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9.9948118533890809E-2"/>
      </font>
    </dxf>
    <dxf>
      <font>
        <color theme="0"/>
      </font>
    </dxf>
    <dxf>
      <font>
        <color theme="0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3173</xdr:colOff>
      <xdr:row>0</xdr:row>
      <xdr:rowOff>1240</xdr:rowOff>
    </xdr:from>
    <xdr:to>
      <xdr:col>3</xdr:col>
      <xdr:colOff>3048000</xdr:colOff>
      <xdr:row>2</xdr:row>
      <xdr:rowOff>250409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595ADE3C-2057-0284-888B-2837CEFE7AAC}"/>
            </a:ext>
          </a:extLst>
        </xdr:cNvPr>
        <xdr:cNvSpPr/>
      </xdr:nvSpPr>
      <xdr:spPr>
        <a:xfrm>
          <a:off x="3173" y="1240"/>
          <a:ext cx="8229148" cy="875098"/>
        </a:xfrm>
        <a:prstGeom prst="rect">
          <a:avLst/>
        </a:prstGeom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CA" sz="1100"/>
        </a:p>
      </xdr:txBody>
    </xdr:sp>
    <xdr:clientData/>
  </xdr:twoCellAnchor>
  <xdr:twoCellAnchor editAs="oneCell">
    <xdr:from>
      <xdr:col>0</xdr:col>
      <xdr:colOff>44904</xdr:colOff>
      <xdr:row>0</xdr:row>
      <xdr:rowOff>0</xdr:rowOff>
    </xdr:from>
    <xdr:to>
      <xdr:col>3</xdr:col>
      <xdr:colOff>1102179</xdr:colOff>
      <xdr:row>2</xdr:row>
      <xdr:rowOff>238263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DD894A5B-9FDA-8307-4992-E8389599E6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904" y="0"/>
          <a:ext cx="6241596" cy="8610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31</xdr:row>
      <xdr:rowOff>104774</xdr:rowOff>
    </xdr:from>
    <xdr:to>
      <xdr:col>25</xdr:col>
      <xdr:colOff>123824</xdr:colOff>
      <xdr:row>83</xdr:row>
      <xdr:rowOff>140074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A007CF7-9B35-D635-4088-0EA736F412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010274"/>
          <a:ext cx="15363824" cy="99413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B6E7B78-6C94-4399-9DE1-52A6D9A61117}" name="Table9" displayName="Table9" ref="A23:B29" totalsRowShown="0" headerRowDxfId="63" dataDxfId="62">
  <autoFilter ref="A23:B29" xr:uid="{7B6E7B78-6C94-4399-9DE1-52A6D9A61117}"/>
  <tableColumns count="2">
    <tableColumn id="1" xr3:uid="{4F0AE8C3-0259-4BAF-A35F-9395B44F6A2B}" name="Worksheets in this document " dataDxfId="61"/>
    <tableColumn id="2" xr3:uid="{8B16E657-09EC-472E-8C52-F3F2C1D2B2C4}" name="Remark " dataDxfId="6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AC25569-ADAB-454F-B284-B08BA0E460FA}" name="Table8" displayName="Table8" ref="A8:K108" totalsRowShown="0" headerRowDxfId="40" dataDxfId="39">
  <autoFilter ref="A8:K108" xr:uid="{BAC25569-ADAB-454F-B284-B08BA0E460FA}"/>
  <tableColumns count="11">
    <tableColumn id="1" xr3:uid="{7C3DBF8F-ABE4-451D-8263-430522FD6033}" name="Item " dataDxfId="38"/>
    <tableColumn id="4" xr3:uid="{B565A043-59AE-4523-8761-B274AEB4D088}" name="Building name" dataDxfId="37"/>
    <tableColumn id="3" xr3:uid="{9D570A22-9CB5-43B6-982D-E4629A59BE31}" name="Source/system _x000a_" dataDxfId="36"/>
    <tableColumn id="10" xr3:uid="{C7566A3D-C18B-40CA-B1BF-F87F999C0CD4}" name="Follow syntax instruction if available (insert value in next cell if there is an instruction in this column)" dataDxfId="35">
      <calculatedColumnFormula>_xlfn.XLOOKUP(Table8[[#This Row],[Source/system 
]],System_Abbrv[System],System_Abbrv[NOTES (FLUID, PRESSURE, TEMPERATURE)],,0)</calculatedColumnFormula>
    </tableColumn>
    <tableColumn id="9" xr3:uid="{11C576EA-E33B-43F3-B1B8-CAC0A93B6CC3}" name="Fluid pressure temperature (follow previous column)" dataDxfId="34"/>
    <tableColumn id="8" xr3:uid="{B1E769B6-8891-43E7-8B39-9C2476198B56}" name="Downstream equipment /devices" dataDxfId="33"/>
    <tableColumn id="5" xr3:uid="{4E5EFCF3-C856-497B-A358-68DD2C9006E7}" name="Equipment sequence number" dataDxfId="32"/>
    <tableColumn id="6" xr3:uid="{83F44C0A-B45E-4280-9DFE-26F19108174C}" name="Floor type " dataDxfId="31"/>
    <tableColumn id="7" xr3:uid="{1726ABFF-B1BA-4976-83CB-590F806DEFED}" name="Level_x000a_(LEAVE EMPTY FOR ROOFTOP)_x000a_Example: B1, B2, L1, L10, MZ, PH1, RT, P1" dataDxfId="30"/>
    <tableColumn id="11" xr3:uid="{3091FB9A-41F9-46B3-9C85-0C50476F52DF}" name="Custom floor level" dataDxfId="29"/>
    <tableColumn id="2" xr3:uid="{FEC20094-3136-4B3D-A99B-EC9DB2D362D6}" name="UniFormat System assignment_x000a_" dataDxfId="28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D189567-5646-48F2-8C9C-4DF00A2ACA10}" name="UT_BLDG" displayName="UT_BLDG" ref="A3:C139" totalsRowShown="0" headerRowDxfId="27" dataDxfId="26">
  <autoFilter ref="A3:C139" xr:uid="{FD189567-5646-48F2-8C9C-4DF00A2ACA10}"/>
  <tableColumns count="3">
    <tableColumn id="1" xr3:uid="{67DC4EDD-F145-4F47-97E2-47F6A44E4AFE}" name="Campus" dataDxfId="25"/>
    <tableColumn id="2" xr3:uid="{7C11C53A-DA41-49A7-BAB7-EB0054435C99}" name="Building code" dataDxfId="24"/>
    <tableColumn id="3" xr3:uid="{4CC0CBF4-119D-4324-A1EB-914923675EEF}" name="Building name" dataDxfId="23"/>
  </tableColumns>
  <tableStyleInfo name="TableStyleMedium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1B6BC37-4CBD-4EFB-A34A-5FCF01AA550A}" name="UniformatCode" displayName="UniformatCode" ref="A28:C166" totalsRowShown="0" headerRowDxfId="22" dataDxfId="21">
  <autoFilter ref="A28:C166" xr:uid="{D1B6BC37-4CBD-4EFB-A34A-5FCF01AA550A}"/>
  <sortState xmlns:xlrd2="http://schemas.microsoft.com/office/spreadsheetml/2017/richdata2" ref="A29:C166">
    <sortCondition ref="B29:B166"/>
  </sortState>
  <tableColumns count="3">
    <tableColumn id="1" xr3:uid="{04E7EA1C-5B97-4E93-ACC5-52C905D8283B}" name="Level 3 Classification" dataDxfId="20"/>
    <tableColumn id="2" xr3:uid="{1DDF63D1-D0AD-43C2-83DD-E13C22570C53}" name="Level 4 Classification" dataDxfId="19"/>
    <tableColumn id="3" xr3:uid="{97E8A24C-29C2-4415-B659-023211B7DD69}" name="Level 4 System Type" dataDxfId="18"/>
  </tableColumns>
  <tableStyleInfo name="TableStyleMedium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FC3F5EA-3743-44D2-8D30-9F193B9AB7DE}" name="Table6" displayName="Table6" ref="A7:B14" totalsRowShown="0" headerRowDxfId="17" dataDxfId="16">
  <autoFilter ref="A7:B14" xr:uid="{5FC3F5EA-3743-44D2-8D30-9F193B9AB7DE}"/>
  <tableColumns count="2">
    <tableColumn id="1" xr3:uid="{3F26F375-242E-4D44-8066-6CF05AA16F8B}" name="Floor type " dataDxfId="15"/>
    <tableColumn id="2" xr3:uid="{07549F25-A85B-4460-A287-18DD86FE349D}" name="Prefix" dataDxfId="14"/>
  </tableColumns>
  <tableStyleInfo name="TableStyleMedium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0E7EDF5-9983-479D-8DAC-E9FD3ABB4F8D}" name="System_Abbrv" displayName="System_Abbrv" ref="B6:E89" totalsRowShown="0" headerRowDxfId="13" dataDxfId="12">
  <autoFilter ref="B6:E89" xr:uid="{80E7EDF5-9983-479D-8DAC-E9FD3ABB4F8D}"/>
  <sortState xmlns:xlrd2="http://schemas.microsoft.com/office/spreadsheetml/2017/richdata2" ref="B7:C89">
    <sortCondition ref="B7:B89"/>
  </sortState>
  <tableColumns count="4">
    <tableColumn id="1" xr3:uid="{0394EBC9-29DC-4C53-AF5B-58BC9AAAC8F4}" name="System" dataDxfId="11"/>
    <tableColumn id="2" xr3:uid="{D77C325B-CE30-45C6-9E61-5D66413D12CA}" name="Abbreviation" dataDxfId="10"/>
    <tableColumn id="3" xr3:uid="{54D122D5-1B67-4374-AC53-E86AA4D09A30}" name="NOTES (FLUID, PRESSURE, TEMPERATURE)" dataDxfId="9"/>
    <tableColumn id="4" xr3:uid="{7812766E-44CE-46BF-A969-2AAF0265015D}" name="EXAMPLE" dataDxfId="8"/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C7BE351-E5C0-4205-ABE9-B01EC3059B7B}" name="Equipment" displayName="Equipment" ref="B98:C280" totalsRowShown="0" headerRowDxfId="7" dataDxfId="6">
  <autoFilter ref="B98:C280" xr:uid="{2C7BE351-E5C0-4205-ABE9-B01EC3059B7B}"/>
  <sortState xmlns:xlrd2="http://schemas.microsoft.com/office/spreadsheetml/2017/richdata2" ref="B99:C280">
    <sortCondition ref="B99:B280"/>
  </sortState>
  <tableColumns count="2">
    <tableColumn id="1" xr3:uid="{392E4043-A83B-4E67-8833-F443C64B9ABF}" name="Equipment/Component" dataDxfId="5"/>
    <tableColumn id="2" xr3:uid="{492C461E-2832-4719-99E6-204CCDF60F4C}" name="Abbreviation" dataDxfId="4"/>
  </tableColumns>
  <tableStyleInfo name="TableStyleMedium10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AF19A385-0593-4FE1-9A0E-D003B451BC00}" name="Table10" displayName="Table10" ref="B291:C321" totalsRowShown="0" headerRowDxfId="3" dataDxfId="2">
  <autoFilter ref="B291:C321" xr:uid="{AF19A385-0593-4FE1-9A0E-D003B451BC00}"/>
  <tableColumns count="2">
    <tableColumn id="1" xr3:uid="{32F6546C-1D43-44BE-867E-6FE601D719AD}" name="MECHANICAL METER TYPES" dataDxfId="1"/>
    <tableColumn id="2" xr3:uid="{AE743660-6E77-425E-B88E-AFF6EF08B6D1}" name="ABBREVIATIO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35C38-DB3D-4BE9-9BA6-78F7CC065F28}">
  <dimension ref="A1:H33"/>
  <sheetViews>
    <sheetView tabSelected="1" workbookViewId="0">
      <selection activeCell="B9" sqref="B9"/>
    </sheetView>
  </sheetViews>
  <sheetFormatPr defaultColWidth="8.7109375" defaultRowHeight="14.1"/>
  <cols>
    <col min="1" max="2" width="42.42578125" style="2" customWidth="1"/>
    <col min="3" max="3" width="34.5703125" style="2" customWidth="1"/>
    <col min="4" max="4" width="42.5703125" style="2" bestFit="1" customWidth="1"/>
    <col min="5" max="5" width="31.42578125" style="2" customWidth="1"/>
    <col min="6" max="6" width="40.140625" style="2" customWidth="1"/>
    <col min="7" max="7" width="26.7109375" style="2" customWidth="1"/>
    <col min="8" max="8" width="34.7109375" style="2" customWidth="1"/>
    <col min="9" max="16384" width="8.7109375" style="2"/>
  </cols>
  <sheetData>
    <row r="1" spans="1:8">
      <c r="A1" s="1" t="s">
        <v>0</v>
      </c>
      <c r="B1" s="2" t="s">
        <v>1</v>
      </c>
    </row>
    <row r="4" spans="1:8">
      <c r="A4" s="1" t="s">
        <v>2</v>
      </c>
      <c r="B4" s="2" t="s">
        <v>3</v>
      </c>
    </row>
    <row r="5" spans="1:8">
      <c r="B5" s="2" t="s">
        <v>4</v>
      </c>
    </row>
    <row r="6" spans="1:8" ht="42">
      <c r="B6" s="6" t="s">
        <v>5</v>
      </c>
    </row>
    <row r="8" spans="1:8">
      <c r="A8" s="1" t="s">
        <v>6</v>
      </c>
    </row>
    <row r="9" spans="1:8" ht="56.25">
      <c r="A9" s="2">
        <v>1</v>
      </c>
      <c r="B9" s="6" t="s">
        <v>7</v>
      </c>
    </row>
    <row r="10" spans="1:8">
      <c r="A10" s="2">
        <v>2</v>
      </c>
      <c r="B10" s="2" t="s">
        <v>8</v>
      </c>
    </row>
    <row r="11" spans="1:8" ht="14.25">
      <c r="A11" s="2">
        <v>3</v>
      </c>
      <c r="B11" s="2" t="s">
        <v>9</v>
      </c>
    </row>
    <row r="12" spans="1:8">
      <c r="A12" s="1" t="s">
        <v>10</v>
      </c>
      <c r="C12" s="2" t="s">
        <v>11</v>
      </c>
      <c r="D12" s="2" t="s">
        <v>11</v>
      </c>
      <c r="E12" s="2" t="s">
        <v>11</v>
      </c>
      <c r="F12" s="2" t="s">
        <v>11</v>
      </c>
      <c r="G12" s="2" t="s">
        <v>11</v>
      </c>
      <c r="H12" s="2" t="s">
        <v>11</v>
      </c>
    </row>
    <row r="13" spans="1:8">
      <c r="A13" s="2" t="s">
        <v>12</v>
      </c>
      <c r="C13" s="3" t="s">
        <v>13</v>
      </c>
      <c r="D13" s="3" t="s">
        <v>14</v>
      </c>
      <c r="E13" s="3" t="s">
        <v>15</v>
      </c>
      <c r="F13" s="3" t="s">
        <v>16</v>
      </c>
      <c r="G13" s="3" t="s">
        <v>17</v>
      </c>
      <c r="H13" s="3" t="s">
        <v>18</v>
      </c>
    </row>
    <row r="23" spans="1:2">
      <c r="A23" s="1" t="s">
        <v>19</v>
      </c>
      <c r="B23" s="5" t="s">
        <v>20</v>
      </c>
    </row>
    <row r="24" spans="1:2" ht="27.95">
      <c r="A24" s="2" t="s">
        <v>21</v>
      </c>
      <c r="B24" s="6" t="s">
        <v>22</v>
      </c>
    </row>
    <row r="25" spans="1:2" ht="27.95">
      <c r="A25" s="4" t="s">
        <v>23</v>
      </c>
      <c r="B25" s="7" t="s">
        <v>24</v>
      </c>
    </row>
    <row r="26" spans="1:2">
      <c r="A26" s="2" t="s">
        <v>25</v>
      </c>
      <c r="B26" s="6" t="s">
        <v>26</v>
      </c>
    </row>
    <row r="27" spans="1:2">
      <c r="A27" s="2" t="s">
        <v>27</v>
      </c>
      <c r="B27" s="6" t="s">
        <v>26</v>
      </c>
    </row>
    <row r="28" spans="1:2">
      <c r="A28" s="2" t="s">
        <v>28</v>
      </c>
      <c r="B28" s="6" t="s">
        <v>26</v>
      </c>
    </row>
    <row r="29" spans="1:2">
      <c r="A29" s="2" t="s">
        <v>29</v>
      </c>
      <c r="B29" s="6" t="s">
        <v>30</v>
      </c>
    </row>
    <row r="32" spans="1:2">
      <c r="A32" s="1" t="s">
        <v>31</v>
      </c>
    </row>
    <row r="33" spans="1:1">
      <c r="A33" s="2" t="s">
        <v>32</v>
      </c>
    </row>
  </sheetData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C175A-1622-4DFC-A9E0-D7815FDFFB04}">
  <dimension ref="A1:R108"/>
  <sheetViews>
    <sheetView showZeros="0" zoomScale="90" zoomScaleNormal="90" workbookViewId="0">
      <selection activeCell="Q23" sqref="Q23"/>
    </sheetView>
  </sheetViews>
  <sheetFormatPr defaultColWidth="8.7109375" defaultRowHeight="14.1"/>
  <cols>
    <col min="1" max="1" width="8.7109375" style="32"/>
    <col min="2" max="2" width="28.28515625" style="32" customWidth="1"/>
    <col min="3" max="3" width="37.28515625" style="32" customWidth="1"/>
    <col min="4" max="4" width="43.85546875" style="32" customWidth="1"/>
    <col min="5" max="5" width="16" style="32" customWidth="1"/>
    <col min="6" max="6" width="17.140625" style="32" customWidth="1"/>
    <col min="7" max="7" width="20.42578125" style="32" customWidth="1"/>
    <col min="8" max="8" width="14.5703125" style="32" customWidth="1"/>
    <col min="9" max="9" width="19.28515625" style="33" customWidth="1"/>
    <col min="10" max="10" width="9.85546875" style="32" customWidth="1"/>
    <col min="11" max="11" width="26.5703125" style="32" customWidth="1"/>
    <col min="12" max="12" width="29.28515625" style="32" hidden="1" customWidth="1"/>
    <col min="13" max="13" width="16.5703125" style="32" hidden="1" customWidth="1"/>
    <col min="14" max="14" width="27.28515625" style="32" hidden="1" customWidth="1"/>
    <col min="15" max="15" width="19.42578125" style="32" hidden="1" customWidth="1"/>
    <col min="16" max="16" width="37" style="32" hidden="1" customWidth="1"/>
    <col min="17" max="17" width="37" style="32" customWidth="1"/>
    <col min="18" max="18" width="38.7109375" style="32" customWidth="1"/>
    <col min="19" max="19" width="42" style="32" customWidth="1"/>
    <col min="20" max="20" width="47.140625" style="32" customWidth="1"/>
    <col min="21" max="16384" width="8.7109375" style="32"/>
  </cols>
  <sheetData>
    <row r="1" spans="1:18">
      <c r="G1" s="33"/>
      <c r="I1" s="32"/>
    </row>
    <row r="2" spans="1:18" ht="35.1">
      <c r="B2" s="34"/>
      <c r="E2" s="52" t="s">
        <v>33</v>
      </c>
      <c r="F2" s="52"/>
      <c r="G2" s="52"/>
      <c r="H2" s="52"/>
      <c r="I2" s="52"/>
      <c r="J2" s="52"/>
    </row>
    <row r="3" spans="1:18" ht="20.100000000000001">
      <c r="B3" s="34"/>
      <c r="E3" s="35"/>
      <c r="F3" s="35"/>
      <c r="G3" s="35"/>
      <c r="H3" s="35"/>
      <c r="I3" s="36"/>
      <c r="J3" s="37"/>
      <c r="K3" s="37"/>
      <c r="L3" s="37"/>
      <c r="M3" s="37"/>
      <c r="N3" s="37"/>
      <c r="O3" s="37"/>
      <c r="P3" s="37"/>
      <c r="Q3" s="37"/>
    </row>
    <row r="4" spans="1:18" ht="20.100000000000001">
      <c r="B4" s="34"/>
      <c r="E4" s="35"/>
      <c r="F4" s="35"/>
      <c r="G4" s="35"/>
      <c r="H4" s="35"/>
      <c r="I4" s="36"/>
    </row>
    <row r="5" spans="1:18">
      <c r="B5" s="38" t="s">
        <v>34</v>
      </c>
      <c r="C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</row>
    <row r="6" spans="1:18">
      <c r="B6" s="38" t="s">
        <v>35</v>
      </c>
      <c r="C6" s="34"/>
      <c r="E6" s="34"/>
      <c r="F6" s="34"/>
      <c r="G6" s="34"/>
      <c r="H6" s="34"/>
      <c r="I6" s="36"/>
    </row>
    <row r="7" spans="1:18">
      <c r="B7" s="34"/>
      <c r="C7" s="34"/>
      <c r="E7" s="34"/>
      <c r="F7" s="34"/>
      <c r="G7" s="34"/>
      <c r="H7" s="36"/>
      <c r="I7" s="40"/>
    </row>
    <row r="8" spans="1:18" ht="84">
      <c r="A8" s="41" t="s">
        <v>36</v>
      </c>
      <c r="B8" s="42" t="s">
        <v>37</v>
      </c>
      <c r="C8" s="42" t="s">
        <v>38</v>
      </c>
      <c r="D8" s="43" t="s">
        <v>39</v>
      </c>
      <c r="E8" s="43" t="s">
        <v>40</v>
      </c>
      <c r="F8" s="42" t="s">
        <v>41</v>
      </c>
      <c r="G8" s="44" t="s">
        <v>16</v>
      </c>
      <c r="H8" s="42" t="s">
        <v>42</v>
      </c>
      <c r="I8" s="41" t="s">
        <v>43</v>
      </c>
      <c r="J8" s="43" t="s">
        <v>44</v>
      </c>
      <c r="K8" s="42" t="s">
        <v>45</v>
      </c>
      <c r="L8" s="41" t="s">
        <v>46</v>
      </c>
      <c r="M8" s="41" t="s">
        <v>47</v>
      </c>
      <c r="N8" s="41" t="s">
        <v>48</v>
      </c>
      <c r="O8" s="41" t="s">
        <v>49</v>
      </c>
      <c r="P8" s="41" t="s">
        <v>50</v>
      </c>
      <c r="Q8" s="45" t="s">
        <v>51</v>
      </c>
      <c r="R8" s="46" t="s">
        <v>52</v>
      </c>
    </row>
    <row r="9" spans="1:18">
      <c r="A9" s="32">
        <v>1</v>
      </c>
      <c r="B9" s="47" t="s">
        <v>53</v>
      </c>
      <c r="C9" s="48" t="s">
        <v>54</v>
      </c>
      <c r="D9" s="49" t="str">
        <f>_xlfn.XLOOKUP(Table8[[#This Row],[Source/system 
]],System_Abbrv[System],System_Abbrv[NOTES (FLUID, PRESSURE, TEMPERATURE)],,0)</f>
        <v>N/A</v>
      </c>
      <c r="F9" s="32" t="s">
        <v>55</v>
      </c>
      <c r="G9" s="33">
        <v>1</v>
      </c>
      <c r="H9" s="32" t="s">
        <v>56</v>
      </c>
      <c r="I9" s="50"/>
      <c r="J9" s="32" t="s">
        <v>57</v>
      </c>
      <c r="K9" s="47" t="s">
        <v>58</v>
      </c>
      <c r="L9" s="32" t="str">
        <f>(_xlfn.XLOOKUP(C9,System_Abbrv[System],System_Abbrv[Abbreviation],"Enter Data",0))&amp;E9</f>
        <v>##</v>
      </c>
      <c r="M9" s="32" t="str" cm="1">
        <f t="array" ref="M9">_xlfn.XLOOKUP(Table8[[#This Row],[Downstream equipment /devices]],Equipment[Equipment/Component],Equipment[Abbreviation],_xludf.NA,0)</f>
        <v>R</v>
      </c>
      <c r="N9" s="32" t="str">
        <f>_xlfn.XLOOKUP(K9,UniformatCode[Level 4 System Type],UniformatCode[Level 4 Classification],"Enter Uniformat System type", 0)</f>
        <v>D3044</v>
      </c>
      <c r="O9" s="32" t="str">
        <f>_xlfn.XLOOKUP(B9,UT_BLDG[Building name],UT_BLDG[Building code],"Enter Building name", 0)</f>
        <v>002</v>
      </c>
      <c r="P9" s="32" t="str">
        <f>UPPER((_xlfn.XLOOKUP(H9,Table6[[Floor type ]],Table6[Prefix],"BLANK",0))&amp;I9)</f>
        <v/>
      </c>
      <c r="Q9" s="51" t="str">
        <f>IFERROR(IF(L9 = "##", M9 &amp; "-" &amp; TEXT(G9, "0"), M9 &amp; "-" &amp; L9 &amp; "-" &amp; TEXT(G9, "0")),"Enter Data")</f>
        <v>R-1</v>
      </c>
      <c r="R9" s="51" t="str">
        <f>IFERROR(O9 &amp; "-" &amp; M9 &amp; "-" &amp;L9&amp; "-"&amp;TEXT(G9, "0") &amp; "-" &amp; IF(H9="Custom", UPPER(J9), P9)&amp;"-" &amp;N9,"Enter Data")</f>
        <v>002-R-##-1-LL2-D3044</v>
      </c>
    </row>
    <row r="10" spans="1:18" ht="42">
      <c r="A10" s="32">
        <v>2</v>
      </c>
      <c r="B10" s="47" t="s">
        <v>59</v>
      </c>
      <c r="C10" s="48" t="s">
        <v>60</v>
      </c>
      <c r="D10" s="49" t="str">
        <f>_xlfn.XLOOKUP(Table8[[#This Row],[Source/system 
]],System_Abbrv[System],System_Abbrv[NOTES (FLUID, PRESSURE, TEMPERATURE)],,0)</f>
        <v>X:  %  of Glycol Y :PG or EG ; Z-Temperature ( Low / Medium/High) - Type of Glycol, ENTER X_Y_Z</v>
      </c>
      <c r="E10" s="32" t="s">
        <v>61</v>
      </c>
      <c r="F10" s="32" t="s">
        <v>62</v>
      </c>
      <c r="G10" s="33">
        <v>23</v>
      </c>
      <c r="H10" s="32" t="s">
        <v>63</v>
      </c>
      <c r="I10" s="50">
        <v>1</v>
      </c>
      <c r="K10" s="47" t="s">
        <v>58</v>
      </c>
      <c r="L10" s="32" t="str">
        <f>(_xlfn.XLOOKUP(C10,System_Abbrv[System],System_Abbrv[Abbreviation],"Enter Data",0))&amp;E10</f>
        <v>HW_50_EG_M</v>
      </c>
      <c r="M10" s="32" t="str" cm="1">
        <f t="array" ref="M10">_xlfn.XLOOKUP(Table8[[#This Row],[Downstream equipment /devices]],Equipment[Equipment/Component],Equipment[Abbreviation],_xludf.NA,0)</f>
        <v>HX</v>
      </c>
      <c r="N10" s="32" t="str">
        <f>_xlfn.XLOOKUP(K10,UniformatCode[Level 4 System Type],UniformatCode[Level 4 Classification],"Enter Uniformat System type", 0)</f>
        <v>D3044</v>
      </c>
      <c r="O10" s="32" t="str">
        <f>_xlfn.XLOOKUP(B10,UT_BLDG[Building name],UT_BLDG[Building code],"Enter Building name", 0)</f>
        <v>001</v>
      </c>
      <c r="P10" s="32" t="str">
        <f>UPPER((_xlfn.XLOOKUP(H10,Table6[[Floor type ]],Table6[Prefix],"BLANK",0))&amp;I10)</f>
        <v>L1</v>
      </c>
      <c r="Q10" s="51" t="str">
        <f t="shared" ref="Q10:Q73" si="0">IFERROR(IF(L10 = "##", M10 &amp; "-" &amp; TEXT(G10, "0"), M10 &amp; "-" &amp; L10 &amp; "-" &amp; TEXT(G10, "0")),"Enter Data")</f>
        <v>HX-HW_50_EG_M-23</v>
      </c>
      <c r="R10" s="51" t="str">
        <f t="shared" ref="R10:R73" si="1">IFERROR(O10 &amp; "-" &amp; M10 &amp; "-" &amp;L10&amp; "-"&amp;TEXT(G10, "0") &amp; "-" &amp; IF(H10="Custom", UPPER(J10), P10)&amp;"-" &amp;N10,"Enter Data")</f>
        <v>001-HX-HW_50_EG_M-23-L1-D3044</v>
      </c>
    </row>
    <row r="11" spans="1:18">
      <c r="A11" s="32">
        <v>3</v>
      </c>
      <c r="B11" s="47" t="s">
        <v>64</v>
      </c>
      <c r="C11" s="48" t="s">
        <v>65</v>
      </c>
      <c r="D11" s="49" t="str">
        <f>_xlfn.XLOOKUP(Table8[[#This Row],[Source/system 
]],System_Abbrv[System],System_Abbrv[NOTES (FLUID, PRESSURE, TEMPERATURE)],,0)</f>
        <v>N/A</v>
      </c>
      <c r="F11" s="32" t="s">
        <v>66</v>
      </c>
      <c r="G11" s="33">
        <v>3</v>
      </c>
      <c r="H11" s="32" t="s">
        <v>67</v>
      </c>
      <c r="I11" s="50">
        <v>0</v>
      </c>
      <c r="K11" s="47" t="s">
        <v>68</v>
      </c>
      <c r="L11" s="32" t="str">
        <f>(_xlfn.XLOOKUP(C11,System_Abbrv[System],System_Abbrv[Abbreviation],"Enter Data",0))&amp;E11</f>
        <v>AIR</v>
      </c>
      <c r="M11" s="32" t="str" cm="1">
        <f t="array" ref="M11">_xlfn.XLOOKUP(Table8[[#This Row],[Downstream equipment /devices]],Equipment[Equipment/Component],Equipment[Abbreviation],_xludf.NA,0)</f>
        <v>AHU</v>
      </c>
      <c r="N11" s="32" t="str">
        <f>_xlfn.XLOOKUP(K11,UniformatCode[Level 4 System Type],UniformatCode[Level 4 Classification],"Enter Uniformat System type", 0)</f>
        <v>D3041</v>
      </c>
      <c r="O11" s="32" t="str">
        <f>_xlfn.XLOOKUP(B11,UT_BLDG[Building name],UT_BLDG[Building code],"Enter Building name", 0)</f>
        <v>005</v>
      </c>
      <c r="P11" s="32" t="str">
        <f>UPPER((_xlfn.XLOOKUP(H11,Table6[[Floor type ]],Table6[Prefix],"BLANK",0))&amp;I11)</f>
        <v>B0</v>
      </c>
      <c r="Q11" s="51" t="str">
        <f t="shared" si="0"/>
        <v>AHU-AIR-3</v>
      </c>
      <c r="R11" s="51" t="str">
        <f t="shared" si="1"/>
        <v>005-AHU-AIR-3-B0-D3041</v>
      </c>
    </row>
    <row r="12" spans="1:18">
      <c r="A12" s="32">
        <v>4</v>
      </c>
      <c r="B12" s="47" t="s">
        <v>69</v>
      </c>
      <c r="C12" s="48" t="s">
        <v>54</v>
      </c>
      <c r="D12" s="49" t="str">
        <f>_xlfn.XLOOKUP(Table8[[#This Row],[Source/system 
]],System_Abbrv[System],System_Abbrv[NOTES (FLUID, PRESSURE, TEMPERATURE)],,0)</f>
        <v>N/A</v>
      </c>
      <c r="F12" s="32" t="s">
        <v>66</v>
      </c>
      <c r="G12" s="33">
        <v>10</v>
      </c>
      <c r="H12" s="32" t="s">
        <v>67</v>
      </c>
      <c r="I12" s="50">
        <v>6</v>
      </c>
      <c r="K12" s="47" t="s">
        <v>68</v>
      </c>
      <c r="L12" s="32" t="str">
        <f>(_xlfn.XLOOKUP(C12,System_Abbrv[System],System_Abbrv[Abbreviation],"Enter Data",0))&amp;E12</f>
        <v>##</v>
      </c>
      <c r="M12" s="32" t="str" cm="1">
        <f t="array" ref="M12">_xlfn.XLOOKUP(Table8[[#This Row],[Downstream equipment /devices]],Equipment[Equipment/Component],Equipment[Abbreviation],_xludf.NA,0)</f>
        <v>AHU</v>
      </c>
      <c r="N12" s="32" t="str">
        <f>_xlfn.XLOOKUP(K12,UniformatCode[Level 4 System Type],UniformatCode[Level 4 Classification],"Enter Uniformat System type", 0)</f>
        <v>D3041</v>
      </c>
      <c r="O12" s="32" t="str">
        <f>_xlfn.XLOOKUP(B12,UT_BLDG[Building name],UT_BLDG[Building code],"Enter Building name", 0)</f>
        <v>008A</v>
      </c>
      <c r="P12" s="32" t="str">
        <f>UPPER((_xlfn.XLOOKUP(H12,Table6[[Floor type ]],Table6[Prefix],"BLANK",0))&amp;I12)</f>
        <v>B6</v>
      </c>
      <c r="Q12" s="51" t="str">
        <f t="shared" si="0"/>
        <v>AHU-10</v>
      </c>
      <c r="R12" s="51" t="str">
        <f t="shared" si="1"/>
        <v>008A-AHU-##-10-B6-D3041</v>
      </c>
    </row>
    <row r="13" spans="1:18" ht="27.95">
      <c r="A13" s="32">
        <v>5</v>
      </c>
      <c r="B13" s="47" t="s">
        <v>70</v>
      </c>
      <c r="C13" s="48" t="s">
        <v>71</v>
      </c>
      <c r="D13" s="49" t="str">
        <f>_xlfn.XLOOKUP(Table8[[#This Row],[Source/system 
]],System_Abbrv[System],System_Abbrv[NOTES (FLUID, PRESSURE, TEMPERATURE)],,0)</f>
        <v>X is gas type,  Example: LABGAS_X where Nitrogen (N), Oxygen (O), Argon (Ar), Enter as X</v>
      </c>
      <c r="E13" s="32" t="s">
        <v>72</v>
      </c>
      <c r="F13" s="32" t="s">
        <v>73</v>
      </c>
      <c r="G13" s="33">
        <v>1</v>
      </c>
      <c r="H13" s="32" t="s">
        <v>56</v>
      </c>
      <c r="I13" s="50"/>
      <c r="J13" s="32" t="s">
        <v>74</v>
      </c>
      <c r="K13" s="47" t="s">
        <v>75</v>
      </c>
      <c r="L13" s="32" t="str">
        <f>(_xlfn.XLOOKUP(C13,System_Abbrv[System],System_Abbrv[Abbreviation],"Enter Data",0))&amp;E13</f>
        <v>LABGAS_Ar</v>
      </c>
      <c r="M13" s="32" t="str" cm="1">
        <f t="array" ref="M13">_xlfn.XLOOKUP(Table8[[#This Row],[Downstream equipment /devices]],Equipment[Equipment/Component],Equipment[Abbreviation],_xludf.NA,0)</f>
        <v>EQP</v>
      </c>
      <c r="N13" s="32" t="str">
        <f>_xlfn.XLOOKUP(K13,UniformatCode[Level 4 System Type],UniformatCode[Level 4 Classification],"Enter Uniformat System type", 0)</f>
        <v>D2091</v>
      </c>
      <c r="O13" s="32" t="str">
        <f>_xlfn.XLOOKUP(B13,UT_BLDG[Building name],UT_BLDG[Building code],"Enter Building name", 0)</f>
        <v>062</v>
      </c>
      <c r="P13" s="32" t="str">
        <f>UPPER((_xlfn.XLOOKUP(H13,Table6[[Floor type ]],Table6[Prefix],"BLANK",0))&amp;I13)</f>
        <v/>
      </c>
      <c r="Q13" s="51" t="str">
        <f t="shared" si="0"/>
        <v>EQP-LABGAS_Ar-1</v>
      </c>
      <c r="R13" s="51" t="str">
        <f t="shared" si="1"/>
        <v>062-EQP-LABGAS_Ar-1-LL1-D2091</v>
      </c>
    </row>
    <row r="14" spans="1:18" ht="27.95">
      <c r="A14" s="32">
        <v>6</v>
      </c>
      <c r="B14" s="47" t="s">
        <v>76</v>
      </c>
      <c r="C14" s="48" t="s">
        <v>65</v>
      </c>
      <c r="D14" s="49" t="str">
        <f>_xlfn.XLOOKUP(Table8[[#This Row],[Source/system 
]],System_Abbrv[System],System_Abbrv[NOTES (FLUID, PRESSURE, TEMPERATURE)],,0)</f>
        <v>N/A</v>
      </c>
      <c r="F14" s="32" t="s">
        <v>77</v>
      </c>
      <c r="G14" s="33">
        <v>3</v>
      </c>
      <c r="H14" s="32" t="s">
        <v>63</v>
      </c>
      <c r="I14" s="50">
        <v>3</v>
      </c>
      <c r="K14" s="47" t="s">
        <v>78</v>
      </c>
      <c r="L14" s="32" t="str">
        <f>(_xlfn.XLOOKUP(C14,System_Abbrv[System],System_Abbrv[Abbreviation],"Enter Data",0))&amp;E14</f>
        <v>AIR</v>
      </c>
      <c r="M14" s="32" t="str" cm="1">
        <f t="array" ref="M14">_xlfn.XLOOKUP(Table8[[#This Row],[Downstream equipment /devices]],Equipment[Equipment/Component],Equipment[Abbreviation],_xludf.NA,0)</f>
        <v>FH</v>
      </c>
      <c r="N14" s="32" t="str">
        <f>_xlfn.XLOOKUP(K14,UniformatCode[Level 4 System Type],UniformatCode[Level 4 Classification],"Enter Uniformat System type", 0)</f>
        <v>D3042</v>
      </c>
      <c r="O14" s="32" t="str">
        <f>_xlfn.XLOOKUP(B14,UT_BLDG[Building name],UT_BLDG[Building code],"Enter Building name", 0)</f>
        <v>007</v>
      </c>
      <c r="P14" s="32" t="str">
        <f>UPPER((_xlfn.XLOOKUP(H14,Table6[[Floor type ]],Table6[Prefix],"BLANK",0))&amp;I14)</f>
        <v>L3</v>
      </c>
      <c r="Q14" s="51" t="str">
        <f t="shared" si="0"/>
        <v>FH-AIR-3</v>
      </c>
      <c r="R14" s="51" t="str">
        <f t="shared" si="1"/>
        <v>007-FH-AIR-3-L3-D3042</v>
      </c>
    </row>
    <row r="15" spans="1:18">
      <c r="A15" s="32">
        <v>7</v>
      </c>
      <c r="B15" s="47" t="s">
        <v>79</v>
      </c>
      <c r="C15" s="48" t="s">
        <v>80</v>
      </c>
      <c r="D15" s="49" t="str">
        <f>_xlfn.XLOOKUP(Table8[[#This Row],[Source/system 
]],System_Abbrv[System],System_Abbrv[NOTES (FLUID, PRESSURE, TEMPERATURE)],,0)</f>
        <v>N/A</v>
      </c>
      <c r="F15" s="32" t="s">
        <v>81</v>
      </c>
      <c r="G15" s="33">
        <v>110</v>
      </c>
      <c r="H15" s="32" t="s">
        <v>63</v>
      </c>
      <c r="I15" s="50">
        <v>3</v>
      </c>
      <c r="K15" s="47" t="s">
        <v>68</v>
      </c>
      <c r="L15" s="32" t="str">
        <f>(_xlfn.XLOOKUP(C15,System_Abbrv[System],System_Abbrv[Abbreviation],"Enter Data",0))&amp;E15</f>
        <v>OAC</v>
      </c>
      <c r="M15" s="32" t="str" cm="1">
        <f t="array" ref="M15">_xlfn.XLOOKUP(Table8[[#This Row],[Downstream equipment /devices]],Equipment[Equipment/Component],Equipment[Abbreviation],_xludf.NA,0)</f>
        <v>FCU</v>
      </c>
      <c r="N15" s="32" t="str">
        <f>_xlfn.XLOOKUP(K15,UniformatCode[Level 4 System Type],UniformatCode[Level 4 Classification],"Enter Uniformat System type", 0)</f>
        <v>D3041</v>
      </c>
      <c r="O15" s="32" t="str">
        <f>_xlfn.XLOOKUP(B15,UT_BLDG[Building name],UT_BLDG[Building code],"Enter Building name", 0)</f>
        <v>008</v>
      </c>
      <c r="P15" s="32" t="str">
        <f>UPPER((_xlfn.XLOOKUP(H15,Table6[[Floor type ]],Table6[Prefix],"BLANK",0))&amp;I15)</f>
        <v>L3</v>
      </c>
      <c r="Q15" s="51" t="str">
        <f t="shared" si="0"/>
        <v>FCU-OAC-110</v>
      </c>
      <c r="R15" s="51" t="str">
        <f t="shared" si="1"/>
        <v>008-FCU-OAC-110-L3-D3041</v>
      </c>
    </row>
    <row r="16" spans="1:18" ht="42">
      <c r="A16" s="32">
        <v>8</v>
      </c>
      <c r="B16" s="47" t="s">
        <v>82</v>
      </c>
      <c r="C16" s="48" t="s">
        <v>83</v>
      </c>
      <c r="D16" s="49" t="str">
        <f>_xlfn.XLOOKUP(Table8[[#This Row],[Source/system 
]],System_Abbrv[System],System_Abbrv[NOTES (FLUID, PRESSURE, TEMPERATURE)],,0)</f>
        <v>X:  %  of Glycol Y :PG or EG - Type of Glycol, Enter as X_Y</v>
      </c>
      <c r="E16" s="32" t="s">
        <v>84</v>
      </c>
      <c r="F16" s="32" t="s">
        <v>85</v>
      </c>
      <c r="G16" s="33">
        <v>13</v>
      </c>
      <c r="H16" s="32" t="s">
        <v>63</v>
      </c>
      <c r="I16" s="50">
        <v>1</v>
      </c>
      <c r="K16" s="47" t="s">
        <v>86</v>
      </c>
      <c r="L16" s="32" t="str">
        <f>(_xlfn.XLOOKUP(C16,System_Abbrv[System],System_Abbrv[Abbreviation],"Enter Data",0))&amp;E16</f>
        <v>CH_P_45_PG</v>
      </c>
      <c r="M16" s="32" t="str" cm="1">
        <f t="array" ref="M16">_xlfn.XLOOKUP(Table8[[#This Row],[Downstream equipment /devices]],Equipment[Equipment/Component],Equipment[Abbreviation],_xludf.NA,0)</f>
        <v>MAU</v>
      </c>
      <c r="N16" s="32" t="str">
        <f>_xlfn.XLOOKUP(K16,UniformatCode[Level 4 System Type],UniformatCode[Level 4 Classification],"Enter Uniformat System type", 0)</f>
        <v>D3062</v>
      </c>
      <c r="O16" s="32" t="str">
        <f>_xlfn.XLOOKUP(B16,UT_BLDG[Building name],UT_BLDG[Building code],"Enter Building name", 0)</f>
        <v>003</v>
      </c>
      <c r="P16" s="32" t="str">
        <f>UPPER((_xlfn.XLOOKUP(H16,Table6[[Floor type ]],Table6[Prefix],"BLANK",0))&amp;I16)</f>
        <v>L1</v>
      </c>
      <c r="Q16" s="51" t="str">
        <f t="shared" si="0"/>
        <v>MAU-CH_P_45_PG-13</v>
      </c>
      <c r="R16" s="51" t="str">
        <f t="shared" si="1"/>
        <v>003-MAU-CH_P_45_PG-13-L1-D3062</v>
      </c>
    </row>
    <row r="17" spans="1:18">
      <c r="A17" s="32">
        <v>9</v>
      </c>
      <c r="B17" s="47" t="s">
        <v>87</v>
      </c>
      <c r="C17" s="48" t="s">
        <v>88</v>
      </c>
      <c r="D17" s="49" t="str">
        <f>_xlfn.XLOOKUP(Table8[[#This Row],[Source/system 
]],System_Abbrv[System],System_Abbrv[NOTES (FLUID, PRESSURE, TEMPERATURE)],,0)</f>
        <v>Temperature in Farenheight, Enter Z</v>
      </c>
      <c r="E17" s="32">
        <v>180</v>
      </c>
      <c r="F17" s="32" t="s">
        <v>89</v>
      </c>
      <c r="G17" s="33">
        <v>3</v>
      </c>
      <c r="H17" s="32" t="s">
        <v>63</v>
      </c>
      <c r="I17" s="50">
        <v>1</v>
      </c>
      <c r="K17" s="47" t="s">
        <v>58</v>
      </c>
      <c r="L17" s="32" t="str">
        <f>(_xlfn.XLOOKUP(C17,System_Abbrv[System],System_Abbrv[Abbreviation],"Enter Data",0))&amp;E17</f>
        <v>HTHW_180</v>
      </c>
      <c r="M17" s="32" t="str" cm="1">
        <f t="array" ref="M17">_xlfn.XLOOKUP(Table8[[#This Row],[Downstream equipment /devices]],Equipment[Equipment/Component],Equipment[Abbreviation],_xludf.NA,0)</f>
        <v>P</v>
      </c>
      <c r="N17" s="32" t="str">
        <f>_xlfn.XLOOKUP(K17,UniformatCode[Level 4 System Type],UniformatCode[Level 4 Classification],"Enter Uniformat System type", 0)</f>
        <v>D3044</v>
      </c>
      <c r="O17" s="32" t="str">
        <f>_xlfn.XLOOKUP(B17,UT_BLDG[Building name],UT_BLDG[Building code],"Enter Building name", 0)</f>
        <v>028</v>
      </c>
      <c r="P17" s="32" t="str">
        <f>UPPER((_xlfn.XLOOKUP(H17,Table6[[Floor type ]],Table6[Prefix],"BLANK",0))&amp;I17)</f>
        <v>L1</v>
      </c>
      <c r="Q17" s="51" t="str">
        <f t="shared" si="0"/>
        <v>P-HTHW_180-3</v>
      </c>
      <c r="R17" s="51" t="str">
        <f t="shared" si="1"/>
        <v>028-P-HTHW_180-3-L1-D3044</v>
      </c>
    </row>
    <row r="18" spans="1:18" ht="27.95">
      <c r="A18" s="32">
        <v>10</v>
      </c>
      <c r="B18" s="47" t="s">
        <v>90</v>
      </c>
      <c r="C18" s="48" t="s">
        <v>91</v>
      </c>
      <c r="D18" s="49" t="str">
        <f>_xlfn.XLOOKUP(Table8[[#This Row],[Source/system 
]],System_Abbrv[System],System_Abbrv[NOTES (FLUID, PRESSURE, TEMPERATURE)],,0)</f>
        <v>X:  %  of Glycol Y :PG or EG - Type of Glycol, Enter as X_Y</v>
      </c>
      <c r="E18" s="32" t="s">
        <v>84</v>
      </c>
      <c r="F18" s="32" t="s">
        <v>62</v>
      </c>
      <c r="G18" s="33">
        <v>5</v>
      </c>
      <c r="H18" s="32" t="s">
        <v>92</v>
      </c>
      <c r="I18" s="50">
        <v>15</v>
      </c>
      <c r="K18" s="47" t="s">
        <v>93</v>
      </c>
      <c r="L18" s="32" t="str">
        <f>(_xlfn.XLOOKUP(C18,System_Abbrv[System],System_Abbrv[Abbreviation],"Enter Data",0))&amp;E18</f>
        <v>CH_S_45_PG</v>
      </c>
      <c r="M18" s="32" t="str" cm="1">
        <f t="array" ref="M18">_xlfn.XLOOKUP(Table8[[#This Row],[Downstream equipment /devices]],Equipment[Equipment/Component],Equipment[Abbreviation],_xludf.NA,0)</f>
        <v>HX</v>
      </c>
      <c r="N18" s="32" t="str">
        <f>_xlfn.XLOOKUP(K18,UniformatCode[Level 4 System Type],UniformatCode[Level 4 Classification],"Enter Uniformat System type", 0)</f>
        <v>D30451</v>
      </c>
      <c r="O18" s="32" t="str">
        <f>_xlfn.XLOOKUP(B18,UT_BLDG[Building name],UT_BLDG[Building code],"Enter Building name", 0)</f>
        <v>004</v>
      </c>
      <c r="P18" s="32" t="str">
        <f>UPPER((_xlfn.XLOOKUP(H18,Table6[[Floor type ]],Table6[Prefix],"BLANK",0))&amp;I18)</f>
        <v>PH15</v>
      </c>
      <c r="Q18" s="51" t="str">
        <f t="shared" si="0"/>
        <v>HX-CH_S_45_PG-5</v>
      </c>
      <c r="R18" s="51" t="str">
        <f t="shared" si="1"/>
        <v>004-HX-CH_S_45_PG-5-PH15-D30451</v>
      </c>
    </row>
    <row r="19" spans="1:18" ht="27.95">
      <c r="A19" s="32">
        <v>11</v>
      </c>
      <c r="B19" s="47" t="s">
        <v>94</v>
      </c>
      <c r="C19" s="48" t="s">
        <v>95</v>
      </c>
      <c r="D19" s="49" t="str">
        <f>_xlfn.XLOOKUP(Table8[[#This Row],[Source/system 
]],System_Abbrv[System],System_Abbrv[NOTES (FLUID, PRESSURE, TEMPERATURE)],,0)</f>
        <v>X:  %  of Glycol Y :PG or EG - Type of Glycol, Enter as X_Y</v>
      </c>
      <c r="G19" s="33"/>
      <c r="I19" s="50"/>
      <c r="K19" s="47"/>
      <c r="L19" s="32" t="str">
        <f>(_xlfn.XLOOKUP(C19,System_Abbrv[System],System_Abbrv[Abbreviation],"Enter Data",0))&amp;E19</f>
        <v>CH_</v>
      </c>
      <c r="M19" s="32" t="e" cm="1">
        <f t="array" ref="M19">_xlfn.XLOOKUP(Table8[[#This Row],[Downstream equipment /devices]],Equipment[Equipment/Component],Equipment[Abbreviation],_xludf.NA,0)</f>
        <v>#NAME?</v>
      </c>
      <c r="N19" s="32">
        <f>_xlfn.XLOOKUP(K19,UniformatCode[Level 4 System Type],UniformatCode[Level 4 Classification],"Enter Uniformat System type", 0)</f>
        <v>0</v>
      </c>
      <c r="O19" s="32" t="str">
        <f>_xlfn.XLOOKUP(B19,UT_BLDG[Building name],UT_BLDG[Building code],"Enter Building name", 0)</f>
        <v>478</v>
      </c>
      <c r="P19" s="32" t="str">
        <f>UPPER((_xlfn.XLOOKUP(H19,Table6[[Floor type ]],Table6[Prefix],"BLANK",0))&amp;I19)</f>
        <v>BLANK</v>
      </c>
      <c r="Q19" s="51" t="str">
        <f t="shared" si="0"/>
        <v>Enter Data</v>
      </c>
      <c r="R19" s="51" t="str">
        <f t="shared" si="1"/>
        <v>Enter Data</v>
      </c>
    </row>
    <row r="20" spans="1:18">
      <c r="A20" s="32">
        <v>12</v>
      </c>
      <c r="B20" s="47"/>
      <c r="C20" s="48"/>
      <c r="D20" s="49" t="e">
        <f>_xlfn.XLOOKUP(Table8[[#This Row],[Source/system 
]],System_Abbrv[System],System_Abbrv[NOTES (FLUID, PRESSURE, TEMPERATURE)],,0)</f>
        <v>#N/A</v>
      </c>
      <c r="G20" s="33"/>
      <c r="I20" s="50"/>
      <c r="K20" s="47"/>
      <c r="L20" s="32" t="str">
        <f>(_xlfn.XLOOKUP(C20,System_Abbrv[System],System_Abbrv[Abbreviation],"Enter Data",0))&amp;E20</f>
        <v>Enter Data</v>
      </c>
      <c r="M20" s="32" t="e" cm="1">
        <f t="array" ref="M20">_xlfn.XLOOKUP(Table8[[#This Row],[Downstream equipment /devices]],Equipment[Equipment/Component],Equipment[Abbreviation],_xludf.NA,0)</f>
        <v>#NAME?</v>
      </c>
      <c r="N20" s="32">
        <f>_xlfn.XLOOKUP(K20,UniformatCode[Level 4 System Type],UniformatCode[Level 4 Classification],"Enter Uniformat System type", 0)</f>
        <v>0</v>
      </c>
      <c r="O20" s="32" t="str">
        <f>_xlfn.XLOOKUP(B20,UT_BLDG[Building name],UT_BLDG[Building code],"Enter Building name", 0)</f>
        <v>Enter Building name</v>
      </c>
      <c r="P20" s="32" t="str">
        <f>UPPER((_xlfn.XLOOKUP(H20,Table6[[Floor type ]],Table6[Prefix],"BLANK",0))&amp;I20)</f>
        <v>BLANK</v>
      </c>
      <c r="Q20" s="51" t="str">
        <f t="shared" si="0"/>
        <v>Enter Data</v>
      </c>
      <c r="R20" s="51" t="str">
        <f t="shared" si="1"/>
        <v>Enter Data</v>
      </c>
    </row>
    <row r="21" spans="1:18">
      <c r="A21" s="32">
        <v>13</v>
      </c>
      <c r="B21" s="47"/>
      <c r="C21" s="48"/>
      <c r="D21" s="49" t="e">
        <f>_xlfn.XLOOKUP(Table8[[#This Row],[Source/system 
]],System_Abbrv[System],System_Abbrv[NOTES (FLUID, PRESSURE, TEMPERATURE)],,0)</f>
        <v>#N/A</v>
      </c>
      <c r="G21" s="33"/>
      <c r="I21" s="50"/>
      <c r="K21" s="47"/>
      <c r="L21" s="32" t="str">
        <f>(_xlfn.XLOOKUP(C21,System_Abbrv[System],System_Abbrv[Abbreviation],"Enter Data",0))&amp;E21</f>
        <v>Enter Data</v>
      </c>
      <c r="M21" s="32" t="e" cm="1">
        <f t="array" ref="M21">_xlfn.XLOOKUP(Table8[[#This Row],[Downstream equipment /devices]],Equipment[Equipment/Component],Equipment[Abbreviation],_xludf.NA,0)</f>
        <v>#NAME?</v>
      </c>
      <c r="N21" s="32">
        <f>_xlfn.XLOOKUP(K21,UniformatCode[Level 4 System Type],UniformatCode[Level 4 Classification],"Enter Uniformat System type", 0)</f>
        <v>0</v>
      </c>
      <c r="O21" s="32" t="str">
        <f>_xlfn.XLOOKUP(B21,UT_BLDG[Building name],UT_BLDG[Building code],"Enter Building name", 0)</f>
        <v>Enter Building name</v>
      </c>
      <c r="P21" s="32" t="str">
        <f>UPPER((_xlfn.XLOOKUP(H21,Table6[[Floor type ]],Table6[Prefix],"BLANK",0))&amp;I21)</f>
        <v>BLANK</v>
      </c>
      <c r="Q21" s="51" t="str">
        <f t="shared" si="0"/>
        <v>Enter Data</v>
      </c>
      <c r="R21" s="51" t="str">
        <f t="shared" si="1"/>
        <v>Enter Data</v>
      </c>
    </row>
    <row r="22" spans="1:18">
      <c r="A22" s="32">
        <v>14</v>
      </c>
      <c r="B22" s="47"/>
      <c r="C22" s="48"/>
      <c r="D22" s="49" t="e">
        <f>_xlfn.XLOOKUP(Table8[[#This Row],[Source/system 
]],System_Abbrv[System],System_Abbrv[NOTES (FLUID, PRESSURE, TEMPERATURE)],,0)</f>
        <v>#N/A</v>
      </c>
      <c r="G22" s="33"/>
      <c r="I22" s="50"/>
      <c r="K22" s="47"/>
      <c r="L22" s="32" t="str">
        <f>(_xlfn.XLOOKUP(C22,System_Abbrv[System],System_Abbrv[Abbreviation],"Enter Data",0))&amp;E22</f>
        <v>Enter Data</v>
      </c>
      <c r="M22" s="32" t="e" cm="1">
        <f t="array" ref="M22">_xlfn.XLOOKUP(Table8[[#This Row],[Downstream equipment /devices]],Equipment[Equipment/Component],Equipment[Abbreviation],_xludf.NA,0)</f>
        <v>#NAME?</v>
      </c>
      <c r="N22" s="32">
        <f>_xlfn.XLOOKUP(K22,UniformatCode[Level 4 System Type],UniformatCode[Level 4 Classification],"Enter Uniformat System type", 0)</f>
        <v>0</v>
      </c>
      <c r="O22" s="32" t="str">
        <f>_xlfn.XLOOKUP(B22,UT_BLDG[Building name],UT_BLDG[Building code],"Enter Building name", 0)</f>
        <v>Enter Building name</v>
      </c>
      <c r="P22" s="32" t="str">
        <f>UPPER((_xlfn.XLOOKUP(H22,Table6[[Floor type ]],Table6[Prefix],"BLANK",0))&amp;I22)</f>
        <v>BLANK</v>
      </c>
      <c r="Q22" s="51" t="str">
        <f t="shared" si="0"/>
        <v>Enter Data</v>
      </c>
      <c r="R22" s="51" t="str">
        <f t="shared" si="1"/>
        <v>Enter Data</v>
      </c>
    </row>
    <row r="23" spans="1:18">
      <c r="A23" s="32">
        <v>15</v>
      </c>
      <c r="B23" s="47"/>
      <c r="C23" s="48"/>
      <c r="D23" s="49" t="e">
        <f>_xlfn.XLOOKUP(Table8[[#This Row],[Source/system 
]],System_Abbrv[System],System_Abbrv[NOTES (FLUID, PRESSURE, TEMPERATURE)],,0)</f>
        <v>#N/A</v>
      </c>
      <c r="G23" s="33"/>
      <c r="I23" s="50"/>
      <c r="K23" s="47"/>
      <c r="L23" s="32" t="str">
        <f>(_xlfn.XLOOKUP(C23,System_Abbrv[System],System_Abbrv[Abbreviation],"Enter Data",0))&amp;E23</f>
        <v>Enter Data</v>
      </c>
      <c r="M23" s="32" t="e" cm="1">
        <f t="array" ref="M23">_xlfn.XLOOKUP(Table8[[#This Row],[Downstream equipment /devices]],Equipment[Equipment/Component],Equipment[Abbreviation],_xludf.NA,0)</f>
        <v>#NAME?</v>
      </c>
      <c r="N23" s="32">
        <f>_xlfn.XLOOKUP(K23,UniformatCode[Level 4 System Type],UniformatCode[Level 4 Classification],"Enter Uniformat System type", 0)</f>
        <v>0</v>
      </c>
      <c r="O23" s="32" t="str">
        <f>_xlfn.XLOOKUP(B23,UT_BLDG[Building name],UT_BLDG[Building code],"Enter Building name", 0)</f>
        <v>Enter Building name</v>
      </c>
      <c r="P23" s="32" t="str">
        <f>UPPER((_xlfn.XLOOKUP(H23,Table6[[Floor type ]],Table6[Prefix],"BLANK",0))&amp;I23)</f>
        <v>BLANK</v>
      </c>
      <c r="Q23" s="51" t="str">
        <f t="shared" si="0"/>
        <v>Enter Data</v>
      </c>
      <c r="R23" s="51" t="str">
        <f t="shared" si="1"/>
        <v>Enter Data</v>
      </c>
    </row>
    <row r="24" spans="1:18">
      <c r="A24" s="32">
        <v>16</v>
      </c>
      <c r="B24" s="47"/>
      <c r="C24" s="48"/>
      <c r="D24" s="49" t="e">
        <f>_xlfn.XLOOKUP(Table8[[#This Row],[Source/system 
]],System_Abbrv[System],System_Abbrv[NOTES (FLUID, PRESSURE, TEMPERATURE)],,0)</f>
        <v>#N/A</v>
      </c>
      <c r="G24" s="33"/>
      <c r="I24" s="50"/>
      <c r="K24" s="47"/>
      <c r="L24" s="32" t="str">
        <f>(_xlfn.XLOOKUP(C24,System_Abbrv[System],System_Abbrv[Abbreviation],"Enter Data",0))&amp;E24</f>
        <v>Enter Data</v>
      </c>
      <c r="M24" s="32" t="e" cm="1">
        <f t="array" ref="M24">_xlfn.XLOOKUP(Table8[[#This Row],[Downstream equipment /devices]],Equipment[Equipment/Component],Equipment[Abbreviation],_xludf.NA,0)</f>
        <v>#NAME?</v>
      </c>
      <c r="N24" s="32">
        <f>_xlfn.XLOOKUP(K24,UniformatCode[Level 4 System Type],UniformatCode[Level 4 Classification],"Enter Uniformat System type", 0)</f>
        <v>0</v>
      </c>
      <c r="O24" s="32" t="str">
        <f>_xlfn.XLOOKUP(B24,UT_BLDG[Building name],UT_BLDG[Building code],"Enter Building name", 0)</f>
        <v>Enter Building name</v>
      </c>
      <c r="P24" s="32" t="str">
        <f>UPPER((_xlfn.XLOOKUP(H24,Table6[[Floor type ]],Table6[Prefix],"BLANK",0))&amp;I24)</f>
        <v>BLANK</v>
      </c>
      <c r="Q24" s="51" t="str">
        <f t="shared" si="0"/>
        <v>Enter Data</v>
      </c>
      <c r="R24" s="51" t="str">
        <f t="shared" si="1"/>
        <v>Enter Data</v>
      </c>
    </row>
    <row r="25" spans="1:18">
      <c r="A25" s="32">
        <v>17</v>
      </c>
      <c r="B25" s="47"/>
      <c r="C25" s="48"/>
      <c r="D25" s="49" t="e">
        <f>_xlfn.XLOOKUP(Table8[[#This Row],[Source/system 
]],System_Abbrv[System],System_Abbrv[NOTES (FLUID, PRESSURE, TEMPERATURE)],,0)</f>
        <v>#N/A</v>
      </c>
      <c r="G25" s="33"/>
      <c r="I25" s="50"/>
      <c r="K25" s="47"/>
      <c r="L25" s="32" t="str">
        <f>(_xlfn.XLOOKUP(C25,System_Abbrv[System],System_Abbrv[Abbreviation],"Enter Data",0))&amp;E25</f>
        <v>Enter Data</v>
      </c>
      <c r="M25" s="32" t="e" cm="1">
        <f t="array" ref="M25">_xlfn.XLOOKUP(Table8[[#This Row],[Downstream equipment /devices]],Equipment[Equipment/Component],Equipment[Abbreviation],_xludf.NA,0)</f>
        <v>#NAME?</v>
      </c>
      <c r="N25" s="32">
        <f>_xlfn.XLOOKUP(K25,UniformatCode[Level 4 System Type],UniformatCode[Level 4 Classification],"Enter Uniformat System type", 0)</f>
        <v>0</v>
      </c>
      <c r="O25" s="32" t="str">
        <f>_xlfn.XLOOKUP(B25,UT_BLDG[Building name],UT_BLDG[Building code],"Enter Building name", 0)</f>
        <v>Enter Building name</v>
      </c>
      <c r="P25" s="32" t="str">
        <f>UPPER((_xlfn.XLOOKUP(H25,Table6[[Floor type ]],Table6[Prefix],"BLANK",0))&amp;I25)</f>
        <v>BLANK</v>
      </c>
      <c r="Q25" s="51" t="str">
        <f t="shared" si="0"/>
        <v>Enter Data</v>
      </c>
      <c r="R25" s="51" t="str">
        <f t="shared" si="1"/>
        <v>Enter Data</v>
      </c>
    </row>
    <row r="26" spans="1:18">
      <c r="A26" s="32">
        <v>18</v>
      </c>
      <c r="B26" s="47"/>
      <c r="C26" s="48"/>
      <c r="D26" s="49" t="e">
        <f>_xlfn.XLOOKUP(Table8[[#This Row],[Source/system 
]],System_Abbrv[System],System_Abbrv[NOTES (FLUID, PRESSURE, TEMPERATURE)],,0)</f>
        <v>#N/A</v>
      </c>
      <c r="G26" s="33"/>
      <c r="I26" s="50"/>
      <c r="K26" s="47"/>
      <c r="L26" s="32" t="str">
        <f>(_xlfn.XLOOKUP(C26,System_Abbrv[System],System_Abbrv[Abbreviation],"Enter Data",0))&amp;E26</f>
        <v>Enter Data</v>
      </c>
      <c r="M26" s="32" t="e" cm="1">
        <f t="array" ref="M26">_xlfn.XLOOKUP(Table8[[#This Row],[Downstream equipment /devices]],Equipment[Equipment/Component],Equipment[Abbreviation],_xludf.NA,0)</f>
        <v>#NAME?</v>
      </c>
      <c r="N26" s="32">
        <f>_xlfn.XLOOKUP(K26,UniformatCode[Level 4 System Type],UniformatCode[Level 4 Classification],"Enter Uniformat System type", 0)</f>
        <v>0</v>
      </c>
      <c r="O26" s="32" t="str">
        <f>_xlfn.XLOOKUP(B26,UT_BLDG[Building name],UT_BLDG[Building code],"Enter Building name", 0)</f>
        <v>Enter Building name</v>
      </c>
      <c r="P26" s="32" t="str">
        <f>UPPER((_xlfn.XLOOKUP(H26,Table6[[Floor type ]],Table6[Prefix],"BLANK",0))&amp;I26)</f>
        <v>BLANK</v>
      </c>
      <c r="Q26" s="51" t="str">
        <f t="shared" si="0"/>
        <v>Enter Data</v>
      </c>
      <c r="R26" s="51" t="str">
        <f t="shared" si="1"/>
        <v>Enter Data</v>
      </c>
    </row>
    <row r="27" spans="1:18">
      <c r="A27" s="32">
        <v>19</v>
      </c>
      <c r="B27" s="47"/>
      <c r="C27" s="48"/>
      <c r="D27" s="49" t="e">
        <f>_xlfn.XLOOKUP(Table8[[#This Row],[Source/system 
]],System_Abbrv[System],System_Abbrv[NOTES (FLUID, PRESSURE, TEMPERATURE)],,0)</f>
        <v>#N/A</v>
      </c>
      <c r="G27" s="33"/>
      <c r="I27" s="50"/>
      <c r="K27" s="47"/>
      <c r="L27" s="32" t="str">
        <f>(_xlfn.XLOOKUP(C27,System_Abbrv[System],System_Abbrv[Abbreviation],"Enter Data",0))&amp;E27</f>
        <v>Enter Data</v>
      </c>
      <c r="M27" s="32" t="e" cm="1">
        <f t="array" ref="M27">_xlfn.XLOOKUP(Table8[[#This Row],[Downstream equipment /devices]],Equipment[Equipment/Component],Equipment[Abbreviation],_xludf.NA,0)</f>
        <v>#NAME?</v>
      </c>
      <c r="N27" s="32">
        <f>_xlfn.XLOOKUP(K27,UniformatCode[Level 4 System Type],UniformatCode[Level 4 Classification],"Enter Uniformat System type", 0)</f>
        <v>0</v>
      </c>
      <c r="O27" s="32" t="str">
        <f>_xlfn.XLOOKUP(B27,UT_BLDG[Building name],UT_BLDG[Building code],"Enter Building name", 0)</f>
        <v>Enter Building name</v>
      </c>
      <c r="P27" s="32" t="str">
        <f>UPPER((_xlfn.XLOOKUP(H27,Table6[[Floor type ]],Table6[Prefix],"BLANK",0))&amp;I27)</f>
        <v>BLANK</v>
      </c>
      <c r="Q27" s="51" t="str">
        <f t="shared" si="0"/>
        <v>Enter Data</v>
      </c>
      <c r="R27" s="51" t="str">
        <f t="shared" si="1"/>
        <v>Enter Data</v>
      </c>
    </row>
    <row r="28" spans="1:18">
      <c r="A28" s="32">
        <v>20</v>
      </c>
      <c r="B28" s="47"/>
      <c r="C28" s="48"/>
      <c r="D28" s="49" t="e">
        <f>_xlfn.XLOOKUP(Table8[[#This Row],[Source/system 
]],System_Abbrv[System],System_Abbrv[NOTES (FLUID, PRESSURE, TEMPERATURE)],,0)</f>
        <v>#N/A</v>
      </c>
      <c r="G28" s="33"/>
      <c r="I28" s="50"/>
      <c r="K28" s="47"/>
      <c r="L28" s="32" t="str">
        <f>(_xlfn.XLOOKUP(C28,System_Abbrv[System],System_Abbrv[Abbreviation],"Enter Data",0))&amp;E28</f>
        <v>Enter Data</v>
      </c>
      <c r="M28" s="32" t="e" cm="1">
        <f t="array" ref="M28">_xlfn.XLOOKUP(Table8[[#This Row],[Downstream equipment /devices]],Equipment[Equipment/Component],Equipment[Abbreviation],_xludf.NA,0)</f>
        <v>#NAME?</v>
      </c>
      <c r="N28" s="32">
        <f>_xlfn.XLOOKUP(K28,UniformatCode[Level 4 System Type],UniformatCode[Level 4 Classification],"Enter Uniformat System type", 0)</f>
        <v>0</v>
      </c>
      <c r="O28" s="32" t="str">
        <f>_xlfn.XLOOKUP(B28,UT_BLDG[Building name],UT_BLDG[Building code],"Enter Building name", 0)</f>
        <v>Enter Building name</v>
      </c>
      <c r="P28" s="32" t="str">
        <f>UPPER((_xlfn.XLOOKUP(H28,Table6[[Floor type ]],Table6[Prefix],"BLANK",0))&amp;I28)</f>
        <v>BLANK</v>
      </c>
      <c r="Q28" s="51" t="str">
        <f t="shared" si="0"/>
        <v>Enter Data</v>
      </c>
      <c r="R28" s="51" t="str">
        <f t="shared" si="1"/>
        <v>Enter Data</v>
      </c>
    </row>
    <row r="29" spans="1:18">
      <c r="A29" s="32">
        <v>21</v>
      </c>
      <c r="B29" s="47"/>
      <c r="C29" s="48"/>
      <c r="D29" s="49" t="e">
        <f>_xlfn.XLOOKUP(Table8[[#This Row],[Source/system 
]],System_Abbrv[System],System_Abbrv[NOTES (FLUID, PRESSURE, TEMPERATURE)],,0)</f>
        <v>#N/A</v>
      </c>
      <c r="G29" s="33"/>
      <c r="I29" s="50"/>
      <c r="K29" s="47"/>
      <c r="L29" s="32" t="str">
        <f>(_xlfn.XLOOKUP(C29,System_Abbrv[System],System_Abbrv[Abbreviation],"Enter Data",0))&amp;E29</f>
        <v>Enter Data</v>
      </c>
      <c r="M29" s="32" t="e" cm="1">
        <f t="array" ref="M29">_xlfn.XLOOKUP(Table8[[#This Row],[Downstream equipment /devices]],Equipment[Equipment/Component],Equipment[Abbreviation],_xludf.NA,0)</f>
        <v>#NAME?</v>
      </c>
      <c r="N29" s="32">
        <f>_xlfn.XLOOKUP(K29,UniformatCode[Level 4 System Type],UniformatCode[Level 4 Classification],"Enter Uniformat System type", 0)</f>
        <v>0</v>
      </c>
      <c r="O29" s="32" t="str">
        <f>_xlfn.XLOOKUP(B29,UT_BLDG[Building name],UT_BLDG[Building code],"Enter Building name", 0)</f>
        <v>Enter Building name</v>
      </c>
      <c r="P29" s="32" t="str">
        <f>UPPER((_xlfn.XLOOKUP(H29,Table6[[Floor type ]],Table6[Prefix],"BLANK",0))&amp;I29)</f>
        <v>BLANK</v>
      </c>
      <c r="Q29" s="51" t="str">
        <f t="shared" si="0"/>
        <v>Enter Data</v>
      </c>
      <c r="R29" s="51" t="str">
        <f t="shared" si="1"/>
        <v>Enter Data</v>
      </c>
    </row>
    <row r="30" spans="1:18">
      <c r="A30" s="32">
        <v>22</v>
      </c>
      <c r="B30" s="47"/>
      <c r="C30" s="48"/>
      <c r="D30" s="49" t="e">
        <f>_xlfn.XLOOKUP(Table8[[#This Row],[Source/system 
]],System_Abbrv[System],System_Abbrv[NOTES (FLUID, PRESSURE, TEMPERATURE)],,0)</f>
        <v>#N/A</v>
      </c>
      <c r="G30" s="33"/>
      <c r="I30" s="50"/>
      <c r="K30" s="47"/>
      <c r="L30" s="32" t="str">
        <f>(_xlfn.XLOOKUP(C30,System_Abbrv[System],System_Abbrv[Abbreviation],"Enter Data",0))&amp;E30</f>
        <v>Enter Data</v>
      </c>
      <c r="M30" s="32" t="e" cm="1">
        <f t="array" ref="M30">_xlfn.XLOOKUP(Table8[[#This Row],[Downstream equipment /devices]],Equipment[Equipment/Component],Equipment[Abbreviation],_xludf.NA,0)</f>
        <v>#NAME?</v>
      </c>
      <c r="N30" s="32">
        <f>_xlfn.XLOOKUP(K30,UniformatCode[Level 4 System Type],UniformatCode[Level 4 Classification],"Enter Uniformat System type", 0)</f>
        <v>0</v>
      </c>
      <c r="O30" s="32" t="str">
        <f>_xlfn.XLOOKUP(B30,UT_BLDG[Building name],UT_BLDG[Building code],"Enter Building name", 0)</f>
        <v>Enter Building name</v>
      </c>
      <c r="P30" s="32" t="str">
        <f>UPPER((_xlfn.XLOOKUP(H30,Table6[[Floor type ]],Table6[Prefix],"BLANK",0))&amp;I30)</f>
        <v>BLANK</v>
      </c>
      <c r="Q30" s="51" t="str">
        <f t="shared" si="0"/>
        <v>Enter Data</v>
      </c>
      <c r="R30" s="51" t="str">
        <f t="shared" si="1"/>
        <v>Enter Data</v>
      </c>
    </row>
    <row r="31" spans="1:18">
      <c r="A31" s="32">
        <v>23</v>
      </c>
      <c r="B31" s="47"/>
      <c r="C31" s="48"/>
      <c r="D31" s="49" t="e">
        <f>_xlfn.XLOOKUP(Table8[[#This Row],[Source/system 
]],System_Abbrv[System],System_Abbrv[NOTES (FLUID, PRESSURE, TEMPERATURE)],,0)</f>
        <v>#N/A</v>
      </c>
      <c r="G31" s="33"/>
      <c r="I31" s="50"/>
      <c r="K31" s="47"/>
      <c r="L31" s="32" t="str">
        <f>(_xlfn.XLOOKUP(C31,System_Abbrv[System],System_Abbrv[Abbreviation],"Enter Data",0))&amp;E31</f>
        <v>Enter Data</v>
      </c>
      <c r="M31" s="32" t="e" cm="1">
        <f t="array" ref="M31">_xlfn.XLOOKUP(Table8[[#This Row],[Downstream equipment /devices]],Equipment[Equipment/Component],Equipment[Abbreviation],_xludf.NA,0)</f>
        <v>#NAME?</v>
      </c>
      <c r="N31" s="32">
        <f>_xlfn.XLOOKUP(K31,UniformatCode[Level 4 System Type],UniformatCode[Level 4 Classification],"Enter Uniformat System type", 0)</f>
        <v>0</v>
      </c>
      <c r="O31" s="32" t="str">
        <f>_xlfn.XLOOKUP(B31,UT_BLDG[Building name],UT_BLDG[Building code],"Enter Building name", 0)</f>
        <v>Enter Building name</v>
      </c>
      <c r="P31" s="32" t="str">
        <f>UPPER((_xlfn.XLOOKUP(H31,Table6[[Floor type ]],Table6[Prefix],"BLANK",0))&amp;I31)</f>
        <v>BLANK</v>
      </c>
      <c r="Q31" s="51" t="str">
        <f t="shared" si="0"/>
        <v>Enter Data</v>
      </c>
      <c r="R31" s="51" t="str">
        <f t="shared" si="1"/>
        <v>Enter Data</v>
      </c>
    </row>
    <row r="32" spans="1:18">
      <c r="A32" s="32">
        <v>24</v>
      </c>
      <c r="B32" s="47"/>
      <c r="C32" s="48"/>
      <c r="D32" s="49" t="e">
        <f>_xlfn.XLOOKUP(Table8[[#This Row],[Source/system 
]],System_Abbrv[System],System_Abbrv[NOTES (FLUID, PRESSURE, TEMPERATURE)],,0)</f>
        <v>#N/A</v>
      </c>
      <c r="G32" s="33"/>
      <c r="I32" s="50"/>
      <c r="K32" s="47"/>
      <c r="L32" s="32" t="str">
        <f>(_xlfn.XLOOKUP(C32,System_Abbrv[System],System_Abbrv[Abbreviation],"Enter Data",0))&amp;E32</f>
        <v>Enter Data</v>
      </c>
      <c r="M32" s="32" t="e" cm="1">
        <f t="array" ref="M32">_xlfn.XLOOKUP(Table8[[#This Row],[Downstream equipment /devices]],Equipment[Equipment/Component],Equipment[Abbreviation],_xludf.NA,0)</f>
        <v>#NAME?</v>
      </c>
      <c r="N32" s="32">
        <f>_xlfn.XLOOKUP(K32,UniformatCode[Level 4 System Type],UniformatCode[Level 4 Classification],"Enter Uniformat System type", 0)</f>
        <v>0</v>
      </c>
      <c r="O32" s="32" t="str">
        <f>_xlfn.XLOOKUP(B32,UT_BLDG[Building name],UT_BLDG[Building code],"Enter Building name", 0)</f>
        <v>Enter Building name</v>
      </c>
      <c r="P32" s="32" t="str">
        <f>UPPER((_xlfn.XLOOKUP(H32,Table6[[Floor type ]],Table6[Prefix],"BLANK",0))&amp;I32)</f>
        <v>BLANK</v>
      </c>
      <c r="Q32" s="51" t="str">
        <f t="shared" si="0"/>
        <v>Enter Data</v>
      </c>
      <c r="R32" s="51" t="str">
        <f t="shared" si="1"/>
        <v>Enter Data</v>
      </c>
    </row>
    <row r="33" spans="1:18">
      <c r="A33" s="32">
        <v>25</v>
      </c>
      <c r="B33" s="47"/>
      <c r="C33" s="48"/>
      <c r="D33" s="49" t="e">
        <f>_xlfn.XLOOKUP(Table8[[#This Row],[Source/system 
]],System_Abbrv[System],System_Abbrv[NOTES (FLUID, PRESSURE, TEMPERATURE)],,0)</f>
        <v>#N/A</v>
      </c>
      <c r="G33" s="33"/>
      <c r="I33" s="50"/>
      <c r="K33" s="47"/>
      <c r="L33" s="32" t="str">
        <f>(_xlfn.XLOOKUP(C33,System_Abbrv[System],System_Abbrv[Abbreviation],"Enter Data",0))&amp;E33</f>
        <v>Enter Data</v>
      </c>
      <c r="M33" s="32" t="e" cm="1">
        <f t="array" ref="M33">_xlfn.XLOOKUP(Table8[[#This Row],[Downstream equipment /devices]],Equipment[Equipment/Component],Equipment[Abbreviation],_xludf.NA,0)</f>
        <v>#NAME?</v>
      </c>
      <c r="N33" s="32">
        <f>_xlfn.XLOOKUP(K33,UniformatCode[Level 4 System Type],UniformatCode[Level 4 Classification],"Enter Uniformat System type", 0)</f>
        <v>0</v>
      </c>
      <c r="O33" s="32" t="str">
        <f>_xlfn.XLOOKUP(B33,UT_BLDG[Building name],UT_BLDG[Building code],"Enter Building name", 0)</f>
        <v>Enter Building name</v>
      </c>
      <c r="P33" s="32" t="str">
        <f>UPPER((_xlfn.XLOOKUP(H33,Table6[[Floor type ]],Table6[Prefix],"BLANK",0))&amp;I33)</f>
        <v>BLANK</v>
      </c>
      <c r="Q33" s="51" t="str">
        <f t="shared" si="0"/>
        <v>Enter Data</v>
      </c>
      <c r="R33" s="51" t="str">
        <f t="shared" si="1"/>
        <v>Enter Data</v>
      </c>
    </row>
    <row r="34" spans="1:18">
      <c r="A34" s="32">
        <v>26</v>
      </c>
      <c r="B34" s="47"/>
      <c r="C34" s="48"/>
      <c r="D34" s="49" t="e">
        <f>_xlfn.XLOOKUP(Table8[[#This Row],[Source/system 
]],System_Abbrv[System],System_Abbrv[NOTES (FLUID, PRESSURE, TEMPERATURE)],,0)</f>
        <v>#N/A</v>
      </c>
      <c r="G34" s="33"/>
      <c r="I34" s="50"/>
      <c r="K34" s="47"/>
      <c r="L34" s="32" t="str">
        <f>(_xlfn.XLOOKUP(C34,System_Abbrv[System],System_Abbrv[Abbreviation],"Enter Data",0))&amp;E34</f>
        <v>Enter Data</v>
      </c>
      <c r="M34" s="32" t="e" cm="1">
        <f t="array" ref="M34">_xlfn.XLOOKUP(Table8[[#This Row],[Downstream equipment /devices]],Equipment[Equipment/Component],Equipment[Abbreviation],_xludf.NA,0)</f>
        <v>#NAME?</v>
      </c>
      <c r="N34" s="32">
        <f>_xlfn.XLOOKUP(K34,UniformatCode[Level 4 System Type],UniformatCode[Level 4 Classification],"Enter Uniformat System type", 0)</f>
        <v>0</v>
      </c>
      <c r="O34" s="32" t="str">
        <f>_xlfn.XLOOKUP(B34,UT_BLDG[Building name],UT_BLDG[Building code],"Enter Building name", 0)</f>
        <v>Enter Building name</v>
      </c>
      <c r="P34" s="32" t="str">
        <f>UPPER((_xlfn.XLOOKUP(H34,Table6[[Floor type ]],Table6[Prefix],"BLANK",0))&amp;I34)</f>
        <v>BLANK</v>
      </c>
      <c r="Q34" s="51" t="str">
        <f t="shared" si="0"/>
        <v>Enter Data</v>
      </c>
      <c r="R34" s="51" t="str">
        <f t="shared" si="1"/>
        <v>Enter Data</v>
      </c>
    </row>
    <row r="35" spans="1:18">
      <c r="A35" s="32">
        <v>27</v>
      </c>
      <c r="B35" s="47"/>
      <c r="C35" s="48"/>
      <c r="D35" s="49" t="e">
        <f>_xlfn.XLOOKUP(Table8[[#This Row],[Source/system 
]],System_Abbrv[System],System_Abbrv[NOTES (FLUID, PRESSURE, TEMPERATURE)],,0)</f>
        <v>#N/A</v>
      </c>
      <c r="G35" s="33"/>
      <c r="I35" s="50"/>
      <c r="K35" s="47"/>
      <c r="L35" s="32" t="str">
        <f>(_xlfn.XLOOKUP(C35,System_Abbrv[System],System_Abbrv[Abbreviation],"Enter Data",0))&amp;E35</f>
        <v>Enter Data</v>
      </c>
      <c r="M35" s="32" t="e" cm="1">
        <f t="array" ref="M35">_xlfn.XLOOKUP(Table8[[#This Row],[Downstream equipment /devices]],Equipment[Equipment/Component],Equipment[Abbreviation],_xludf.NA,0)</f>
        <v>#NAME?</v>
      </c>
      <c r="N35" s="32">
        <f>_xlfn.XLOOKUP(K35,UniformatCode[Level 4 System Type],UniformatCode[Level 4 Classification],"Enter Uniformat System type", 0)</f>
        <v>0</v>
      </c>
      <c r="O35" s="32" t="str">
        <f>_xlfn.XLOOKUP(B35,UT_BLDG[Building name],UT_BLDG[Building code],"Enter Building name", 0)</f>
        <v>Enter Building name</v>
      </c>
      <c r="P35" s="32" t="str">
        <f>UPPER((_xlfn.XLOOKUP(H35,Table6[[Floor type ]],Table6[Prefix],"BLANK",0))&amp;I35)</f>
        <v>BLANK</v>
      </c>
      <c r="Q35" s="51" t="str">
        <f t="shared" si="0"/>
        <v>Enter Data</v>
      </c>
      <c r="R35" s="51" t="str">
        <f t="shared" si="1"/>
        <v>Enter Data</v>
      </c>
    </row>
    <row r="36" spans="1:18">
      <c r="A36" s="32">
        <v>28</v>
      </c>
      <c r="B36" s="47"/>
      <c r="C36" s="48"/>
      <c r="D36" s="49" t="e">
        <f>_xlfn.XLOOKUP(Table8[[#This Row],[Source/system 
]],System_Abbrv[System],System_Abbrv[NOTES (FLUID, PRESSURE, TEMPERATURE)],,0)</f>
        <v>#N/A</v>
      </c>
      <c r="G36" s="33"/>
      <c r="I36" s="50"/>
      <c r="K36" s="47"/>
      <c r="L36" s="32" t="str">
        <f>(_xlfn.XLOOKUP(C36,System_Abbrv[System],System_Abbrv[Abbreviation],"Enter Data",0))&amp;E36</f>
        <v>Enter Data</v>
      </c>
      <c r="M36" s="32" t="e" cm="1">
        <f t="array" ref="M36">_xlfn.XLOOKUP(Table8[[#This Row],[Downstream equipment /devices]],Equipment[Equipment/Component],Equipment[Abbreviation],_xludf.NA,0)</f>
        <v>#NAME?</v>
      </c>
      <c r="N36" s="32">
        <f>_xlfn.XLOOKUP(K36,UniformatCode[Level 4 System Type],UniformatCode[Level 4 Classification],"Enter Uniformat System type", 0)</f>
        <v>0</v>
      </c>
      <c r="O36" s="32" t="str">
        <f>_xlfn.XLOOKUP(B36,UT_BLDG[Building name],UT_BLDG[Building code],"Enter Building name", 0)</f>
        <v>Enter Building name</v>
      </c>
      <c r="P36" s="32" t="str">
        <f>UPPER((_xlfn.XLOOKUP(H36,Table6[[Floor type ]],Table6[Prefix],"BLANK",0))&amp;I36)</f>
        <v>BLANK</v>
      </c>
      <c r="Q36" s="51" t="str">
        <f t="shared" si="0"/>
        <v>Enter Data</v>
      </c>
      <c r="R36" s="51" t="str">
        <f t="shared" si="1"/>
        <v>Enter Data</v>
      </c>
    </row>
    <row r="37" spans="1:18">
      <c r="A37" s="32">
        <v>29</v>
      </c>
      <c r="B37" s="47"/>
      <c r="C37" s="48"/>
      <c r="D37" s="49" t="e">
        <f>_xlfn.XLOOKUP(Table8[[#This Row],[Source/system 
]],System_Abbrv[System],System_Abbrv[NOTES (FLUID, PRESSURE, TEMPERATURE)],,0)</f>
        <v>#N/A</v>
      </c>
      <c r="G37" s="33"/>
      <c r="I37" s="50"/>
      <c r="K37" s="47"/>
      <c r="L37" s="32" t="str">
        <f>(_xlfn.XLOOKUP(C37,System_Abbrv[System],System_Abbrv[Abbreviation],"Enter Data",0))&amp;E37</f>
        <v>Enter Data</v>
      </c>
      <c r="M37" s="32" t="e" cm="1">
        <f t="array" ref="M37">_xlfn.XLOOKUP(Table8[[#This Row],[Downstream equipment /devices]],Equipment[Equipment/Component],Equipment[Abbreviation],_xludf.NA,0)</f>
        <v>#NAME?</v>
      </c>
      <c r="N37" s="32">
        <f>_xlfn.XLOOKUP(K37,UniformatCode[Level 4 System Type],UniformatCode[Level 4 Classification],"Enter Uniformat System type", 0)</f>
        <v>0</v>
      </c>
      <c r="O37" s="32" t="str">
        <f>_xlfn.XLOOKUP(B37,UT_BLDG[Building name],UT_BLDG[Building code],"Enter Building name", 0)</f>
        <v>Enter Building name</v>
      </c>
      <c r="P37" s="32" t="str">
        <f>UPPER((_xlfn.XLOOKUP(H37,Table6[[Floor type ]],Table6[Prefix],"BLANK",0))&amp;I37)</f>
        <v>BLANK</v>
      </c>
      <c r="Q37" s="51" t="str">
        <f t="shared" si="0"/>
        <v>Enter Data</v>
      </c>
      <c r="R37" s="51" t="str">
        <f t="shared" si="1"/>
        <v>Enter Data</v>
      </c>
    </row>
    <row r="38" spans="1:18">
      <c r="A38" s="32">
        <v>30</v>
      </c>
      <c r="B38" s="47"/>
      <c r="C38" s="48"/>
      <c r="D38" s="49" t="e">
        <f>_xlfn.XLOOKUP(Table8[[#This Row],[Source/system 
]],System_Abbrv[System],System_Abbrv[NOTES (FLUID, PRESSURE, TEMPERATURE)],,0)</f>
        <v>#N/A</v>
      </c>
      <c r="G38" s="33"/>
      <c r="I38" s="50"/>
      <c r="K38" s="47"/>
      <c r="L38" s="32" t="str">
        <f>(_xlfn.XLOOKUP(C38,System_Abbrv[System],System_Abbrv[Abbreviation],"Enter Data",0))&amp;E38</f>
        <v>Enter Data</v>
      </c>
      <c r="M38" s="32" t="e" cm="1">
        <f t="array" ref="M38">_xlfn.XLOOKUP(Table8[[#This Row],[Downstream equipment /devices]],Equipment[Equipment/Component],Equipment[Abbreviation],_xludf.NA,0)</f>
        <v>#NAME?</v>
      </c>
      <c r="N38" s="32">
        <f>_xlfn.XLOOKUP(K38,UniformatCode[Level 4 System Type],UniformatCode[Level 4 Classification],"Enter Uniformat System type", 0)</f>
        <v>0</v>
      </c>
      <c r="O38" s="32" t="str">
        <f>_xlfn.XLOOKUP(B38,UT_BLDG[Building name],UT_BLDG[Building code],"Enter Building name", 0)</f>
        <v>Enter Building name</v>
      </c>
      <c r="P38" s="32" t="str">
        <f>UPPER((_xlfn.XLOOKUP(H38,Table6[[Floor type ]],Table6[Prefix],"BLANK",0))&amp;I38)</f>
        <v>BLANK</v>
      </c>
      <c r="Q38" s="51" t="str">
        <f t="shared" si="0"/>
        <v>Enter Data</v>
      </c>
      <c r="R38" s="51" t="str">
        <f t="shared" si="1"/>
        <v>Enter Data</v>
      </c>
    </row>
    <row r="39" spans="1:18">
      <c r="A39" s="32">
        <v>31</v>
      </c>
      <c r="B39" s="47"/>
      <c r="C39" s="48"/>
      <c r="D39" s="49" t="e">
        <f>_xlfn.XLOOKUP(Table8[[#This Row],[Source/system 
]],System_Abbrv[System],System_Abbrv[NOTES (FLUID, PRESSURE, TEMPERATURE)],,0)</f>
        <v>#N/A</v>
      </c>
      <c r="G39" s="33"/>
      <c r="I39" s="50"/>
      <c r="K39" s="47"/>
      <c r="L39" s="32" t="str">
        <f>(_xlfn.XLOOKUP(C39,System_Abbrv[System],System_Abbrv[Abbreviation],"Enter Data",0))&amp;E39</f>
        <v>Enter Data</v>
      </c>
      <c r="M39" s="32" t="e" cm="1">
        <f t="array" ref="M39">_xlfn.XLOOKUP(Table8[[#This Row],[Downstream equipment /devices]],Equipment[Equipment/Component],Equipment[Abbreviation],_xludf.NA,0)</f>
        <v>#NAME?</v>
      </c>
      <c r="N39" s="32">
        <f>_xlfn.XLOOKUP(K39,UniformatCode[Level 4 System Type],UniformatCode[Level 4 Classification],"Enter Uniformat System type", 0)</f>
        <v>0</v>
      </c>
      <c r="O39" s="32" t="str">
        <f>_xlfn.XLOOKUP(B39,UT_BLDG[Building name],UT_BLDG[Building code],"Enter Building name", 0)</f>
        <v>Enter Building name</v>
      </c>
      <c r="P39" s="32" t="str">
        <f>UPPER((_xlfn.XLOOKUP(H39,Table6[[Floor type ]],Table6[Prefix],"BLANK",0))&amp;I39)</f>
        <v>BLANK</v>
      </c>
      <c r="Q39" s="51" t="str">
        <f t="shared" si="0"/>
        <v>Enter Data</v>
      </c>
      <c r="R39" s="51" t="str">
        <f t="shared" si="1"/>
        <v>Enter Data</v>
      </c>
    </row>
    <row r="40" spans="1:18">
      <c r="A40" s="32">
        <v>32</v>
      </c>
      <c r="B40" s="47"/>
      <c r="C40" s="48"/>
      <c r="D40" s="49" t="e">
        <f>_xlfn.XLOOKUP(Table8[[#This Row],[Source/system 
]],System_Abbrv[System],System_Abbrv[NOTES (FLUID, PRESSURE, TEMPERATURE)],,0)</f>
        <v>#N/A</v>
      </c>
      <c r="G40" s="33"/>
      <c r="I40" s="50"/>
      <c r="K40" s="47"/>
      <c r="L40" s="32" t="str">
        <f>(_xlfn.XLOOKUP(C40,System_Abbrv[System],System_Abbrv[Abbreviation],"Enter Data",0))&amp;E40</f>
        <v>Enter Data</v>
      </c>
      <c r="M40" s="32" t="e" cm="1">
        <f t="array" ref="M40">_xlfn.XLOOKUP(Table8[[#This Row],[Downstream equipment /devices]],Equipment[Equipment/Component],Equipment[Abbreviation],_xludf.NA,0)</f>
        <v>#NAME?</v>
      </c>
      <c r="N40" s="32">
        <f>_xlfn.XLOOKUP(K40,UniformatCode[Level 4 System Type],UniformatCode[Level 4 Classification],"Enter Uniformat System type", 0)</f>
        <v>0</v>
      </c>
      <c r="O40" s="32" t="str">
        <f>_xlfn.XLOOKUP(B40,UT_BLDG[Building name],UT_BLDG[Building code],"Enter Building name", 0)</f>
        <v>Enter Building name</v>
      </c>
      <c r="P40" s="32" t="str">
        <f>UPPER((_xlfn.XLOOKUP(H40,Table6[[Floor type ]],Table6[Prefix],"BLANK",0))&amp;I40)</f>
        <v>BLANK</v>
      </c>
      <c r="Q40" s="51" t="str">
        <f t="shared" si="0"/>
        <v>Enter Data</v>
      </c>
      <c r="R40" s="51" t="str">
        <f t="shared" si="1"/>
        <v>Enter Data</v>
      </c>
    </row>
    <row r="41" spans="1:18">
      <c r="A41" s="32">
        <v>33</v>
      </c>
      <c r="B41" s="47"/>
      <c r="C41" s="48"/>
      <c r="D41" s="49" t="e">
        <f>_xlfn.XLOOKUP(Table8[[#This Row],[Source/system 
]],System_Abbrv[System],System_Abbrv[NOTES (FLUID, PRESSURE, TEMPERATURE)],,0)</f>
        <v>#N/A</v>
      </c>
      <c r="G41" s="33"/>
      <c r="I41" s="50"/>
      <c r="K41" s="47"/>
      <c r="L41" s="32" t="str">
        <f>(_xlfn.XLOOKUP(C41,System_Abbrv[System],System_Abbrv[Abbreviation],"Enter Data",0))&amp;E41</f>
        <v>Enter Data</v>
      </c>
      <c r="M41" s="32" t="e" cm="1">
        <f t="array" ref="M41">_xlfn.XLOOKUP(Table8[[#This Row],[Downstream equipment /devices]],Equipment[Equipment/Component],Equipment[Abbreviation],_xludf.NA,0)</f>
        <v>#NAME?</v>
      </c>
      <c r="N41" s="32">
        <f>_xlfn.XLOOKUP(K41,UniformatCode[Level 4 System Type],UniformatCode[Level 4 Classification],"Enter Uniformat System type", 0)</f>
        <v>0</v>
      </c>
      <c r="O41" s="32" t="str">
        <f>_xlfn.XLOOKUP(B41,UT_BLDG[Building name],UT_BLDG[Building code],"Enter Building name", 0)</f>
        <v>Enter Building name</v>
      </c>
      <c r="P41" s="32" t="str">
        <f>UPPER((_xlfn.XLOOKUP(H41,Table6[[Floor type ]],Table6[Prefix],"BLANK",0))&amp;I41)</f>
        <v>BLANK</v>
      </c>
      <c r="Q41" s="51" t="str">
        <f t="shared" si="0"/>
        <v>Enter Data</v>
      </c>
      <c r="R41" s="51" t="str">
        <f t="shared" si="1"/>
        <v>Enter Data</v>
      </c>
    </row>
    <row r="42" spans="1:18">
      <c r="A42" s="32">
        <v>34</v>
      </c>
      <c r="B42" s="47"/>
      <c r="C42" s="48"/>
      <c r="D42" s="49" t="e">
        <f>_xlfn.XLOOKUP(Table8[[#This Row],[Source/system 
]],System_Abbrv[System],System_Abbrv[NOTES (FLUID, PRESSURE, TEMPERATURE)],,0)</f>
        <v>#N/A</v>
      </c>
      <c r="G42" s="33"/>
      <c r="I42" s="50"/>
      <c r="K42" s="47"/>
      <c r="L42" s="32" t="str">
        <f>(_xlfn.XLOOKUP(C42,System_Abbrv[System],System_Abbrv[Abbreviation],"Enter Data",0))&amp;E42</f>
        <v>Enter Data</v>
      </c>
      <c r="M42" s="32" t="e" cm="1">
        <f t="array" ref="M42">_xlfn.XLOOKUP(Table8[[#This Row],[Downstream equipment /devices]],Equipment[Equipment/Component],Equipment[Abbreviation],_xludf.NA,0)</f>
        <v>#NAME?</v>
      </c>
      <c r="N42" s="32">
        <f>_xlfn.XLOOKUP(K42,UniformatCode[Level 4 System Type],UniformatCode[Level 4 Classification],"Enter Uniformat System type", 0)</f>
        <v>0</v>
      </c>
      <c r="O42" s="32" t="str">
        <f>_xlfn.XLOOKUP(B42,UT_BLDG[Building name],UT_BLDG[Building code],"Enter Building name", 0)</f>
        <v>Enter Building name</v>
      </c>
      <c r="P42" s="32" t="str">
        <f>UPPER((_xlfn.XLOOKUP(H42,Table6[[Floor type ]],Table6[Prefix],"BLANK",0))&amp;I42)</f>
        <v>BLANK</v>
      </c>
      <c r="Q42" s="51" t="str">
        <f t="shared" si="0"/>
        <v>Enter Data</v>
      </c>
      <c r="R42" s="51" t="str">
        <f t="shared" si="1"/>
        <v>Enter Data</v>
      </c>
    </row>
    <row r="43" spans="1:18">
      <c r="A43" s="32">
        <v>35</v>
      </c>
      <c r="B43" s="47"/>
      <c r="C43" s="48"/>
      <c r="D43" s="49" t="e">
        <f>_xlfn.XLOOKUP(Table8[[#This Row],[Source/system 
]],System_Abbrv[System],System_Abbrv[NOTES (FLUID, PRESSURE, TEMPERATURE)],,0)</f>
        <v>#N/A</v>
      </c>
      <c r="G43" s="33"/>
      <c r="I43" s="50"/>
      <c r="K43" s="47"/>
      <c r="L43" s="32" t="str">
        <f>(_xlfn.XLOOKUP(C43,System_Abbrv[System],System_Abbrv[Abbreviation],"Enter Data",0))&amp;E43</f>
        <v>Enter Data</v>
      </c>
      <c r="M43" s="32" t="e" cm="1">
        <f t="array" ref="M43">_xlfn.XLOOKUP(Table8[[#This Row],[Downstream equipment /devices]],Equipment[Equipment/Component],Equipment[Abbreviation],_xludf.NA,0)</f>
        <v>#NAME?</v>
      </c>
      <c r="N43" s="32">
        <f>_xlfn.XLOOKUP(K43,UniformatCode[Level 4 System Type],UniformatCode[Level 4 Classification],"Enter Uniformat System type", 0)</f>
        <v>0</v>
      </c>
      <c r="O43" s="32" t="str">
        <f>_xlfn.XLOOKUP(B43,UT_BLDG[Building name],UT_BLDG[Building code],"Enter Building name", 0)</f>
        <v>Enter Building name</v>
      </c>
      <c r="P43" s="32" t="str">
        <f>UPPER((_xlfn.XLOOKUP(H43,Table6[[Floor type ]],Table6[Prefix],"BLANK",0))&amp;I43)</f>
        <v>BLANK</v>
      </c>
      <c r="Q43" s="51" t="str">
        <f t="shared" si="0"/>
        <v>Enter Data</v>
      </c>
      <c r="R43" s="51" t="str">
        <f t="shared" si="1"/>
        <v>Enter Data</v>
      </c>
    </row>
    <row r="44" spans="1:18">
      <c r="A44" s="32">
        <v>36</v>
      </c>
      <c r="B44" s="47"/>
      <c r="C44" s="48"/>
      <c r="D44" s="49" t="e">
        <f>_xlfn.XLOOKUP(Table8[[#This Row],[Source/system 
]],System_Abbrv[System],System_Abbrv[NOTES (FLUID, PRESSURE, TEMPERATURE)],,0)</f>
        <v>#N/A</v>
      </c>
      <c r="G44" s="33"/>
      <c r="I44" s="50"/>
      <c r="K44" s="47"/>
      <c r="L44" s="32" t="str">
        <f>(_xlfn.XLOOKUP(C44,System_Abbrv[System],System_Abbrv[Abbreviation],"Enter Data",0))&amp;E44</f>
        <v>Enter Data</v>
      </c>
      <c r="M44" s="32" t="e" cm="1">
        <f t="array" ref="M44">_xlfn.XLOOKUP(Table8[[#This Row],[Downstream equipment /devices]],Equipment[Equipment/Component],Equipment[Abbreviation],_xludf.NA,0)</f>
        <v>#NAME?</v>
      </c>
      <c r="N44" s="32">
        <f>_xlfn.XLOOKUP(K44,UniformatCode[Level 4 System Type],UniformatCode[Level 4 Classification],"Enter Uniformat System type", 0)</f>
        <v>0</v>
      </c>
      <c r="O44" s="32" t="str">
        <f>_xlfn.XLOOKUP(B44,UT_BLDG[Building name],UT_BLDG[Building code],"Enter Building name", 0)</f>
        <v>Enter Building name</v>
      </c>
      <c r="P44" s="32" t="str">
        <f>UPPER((_xlfn.XLOOKUP(H44,Table6[[Floor type ]],Table6[Prefix],"BLANK",0))&amp;I44)</f>
        <v>BLANK</v>
      </c>
      <c r="Q44" s="51" t="str">
        <f t="shared" si="0"/>
        <v>Enter Data</v>
      </c>
      <c r="R44" s="51" t="str">
        <f t="shared" si="1"/>
        <v>Enter Data</v>
      </c>
    </row>
    <row r="45" spans="1:18">
      <c r="A45" s="32">
        <v>37</v>
      </c>
      <c r="B45" s="47"/>
      <c r="C45" s="48"/>
      <c r="D45" s="49" t="e">
        <f>_xlfn.XLOOKUP(Table8[[#This Row],[Source/system 
]],System_Abbrv[System],System_Abbrv[NOTES (FLUID, PRESSURE, TEMPERATURE)],,0)</f>
        <v>#N/A</v>
      </c>
      <c r="G45" s="33"/>
      <c r="I45" s="50"/>
      <c r="K45" s="47"/>
      <c r="L45" s="32" t="str">
        <f>(_xlfn.XLOOKUP(C45,System_Abbrv[System],System_Abbrv[Abbreviation],"Enter Data",0))&amp;E45</f>
        <v>Enter Data</v>
      </c>
      <c r="M45" s="32" t="e" cm="1">
        <f t="array" ref="M45">_xlfn.XLOOKUP(Table8[[#This Row],[Downstream equipment /devices]],Equipment[Equipment/Component],Equipment[Abbreviation],_xludf.NA,0)</f>
        <v>#NAME?</v>
      </c>
      <c r="N45" s="32">
        <f>_xlfn.XLOOKUP(K45,UniformatCode[Level 4 System Type],UniformatCode[Level 4 Classification],"Enter Uniformat System type", 0)</f>
        <v>0</v>
      </c>
      <c r="O45" s="32" t="str">
        <f>_xlfn.XLOOKUP(B45,UT_BLDG[Building name],UT_BLDG[Building code],"Enter Building name", 0)</f>
        <v>Enter Building name</v>
      </c>
      <c r="P45" s="32" t="str">
        <f>UPPER((_xlfn.XLOOKUP(H45,Table6[[Floor type ]],Table6[Prefix],"BLANK",0))&amp;I45)</f>
        <v>BLANK</v>
      </c>
      <c r="Q45" s="51" t="str">
        <f t="shared" si="0"/>
        <v>Enter Data</v>
      </c>
      <c r="R45" s="51" t="str">
        <f t="shared" si="1"/>
        <v>Enter Data</v>
      </c>
    </row>
    <row r="46" spans="1:18">
      <c r="A46" s="32">
        <v>38</v>
      </c>
      <c r="B46" s="47"/>
      <c r="C46" s="48"/>
      <c r="D46" s="49" t="e">
        <f>_xlfn.XLOOKUP(Table8[[#This Row],[Source/system 
]],System_Abbrv[System],System_Abbrv[NOTES (FLUID, PRESSURE, TEMPERATURE)],,0)</f>
        <v>#N/A</v>
      </c>
      <c r="G46" s="33"/>
      <c r="I46" s="50"/>
      <c r="K46" s="47"/>
      <c r="L46" s="32" t="str">
        <f>(_xlfn.XLOOKUP(C46,System_Abbrv[System],System_Abbrv[Abbreviation],"Enter Data",0))&amp;E46</f>
        <v>Enter Data</v>
      </c>
      <c r="M46" s="32" t="e" cm="1">
        <f t="array" ref="M46">_xlfn.XLOOKUP(Table8[[#This Row],[Downstream equipment /devices]],Equipment[Equipment/Component],Equipment[Abbreviation],_xludf.NA,0)</f>
        <v>#NAME?</v>
      </c>
      <c r="N46" s="32">
        <f>_xlfn.XLOOKUP(K46,UniformatCode[Level 4 System Type],UniformatCode[Level 4 Classification],"Enter Uniformat System type", 0)</f>
        <v>0</v>
      </c>
      <c r="O46" s="32" t="str">
        <f>_xlfn.XLOOKUP(B46,UT_BLDG[Building name],UT_BLDG[Building code],"Enter Building name", 0)</f>
        <v>Enter Building name</v>
      </c>
      <c r="P46" s="32" t="str">
        <f>UPPER((_xlfn.XLOOKUP(H46,Table6[[Floor type ]],Table6[Prefix],"BLANK",0))&amp;I46)</f>
        <v>BLANK</v>
      </c>
      <c r="Q46" s="51" t="str">
        <f t="shared" si="0"/>
        <v>Enter Data</v>
      </c>
      <c r="R46" s="51" t="str">
        <f t="shared" si="1"/>
        <v>Enter Data</v>
      </c>
    </row>
    <row r="47" spans="1:18">
      <c r="A47" s="32">
        <v>39</v>
      </c>
      <c r="B47" s="47"/>
      <c r="C47" s="48"/>
      <c r="D47" s="49" t="e">
        <f>_xlfn.XLOOKUP(Table8[[#This Row],[Source/system 
]],System_Abbrv[System],System_Abbrv[NOTES (FLUID, PRESSURE, TEMPERATURE)],,0)</f>
        <v>#N/A</v>
      </c>
      <c r="G47" s="33"/>
      <c r="I47" s="50"/>
      <c r="K47" s="47"/>
      <c r="L47" s="32" t="str">
        <f>(_xlfn.XLOOKUP(C47,System_Abbrv[System],System_Abbrv[Abbreviation],"Enter Data",0))&amp;E47</f>
        <v>Enter Data</v>
      </c>
      <c r="M47" s="32" t="e" cm="1">
        <f t="array" ref="M47">_xlfn.XLOOKUP(Table8[[#This Row],[Downstream equipment /devices]],Equipment[Equipment/Component],Equipment[Abbreviation],_xludf.NA,0)</f>
        <v>#NAME?</v>
      </c>
      <c r="N47" s="32">
        <f>_xlfn.XLOOKUP(K47,UniformatCode[Level 4 System Type],UniformatCode[Level 4 Classification],"Enter Uniformat System type", 0)</f>
        <v>0</v>
      </c>
      <c r="O47" s="32" t="str">
        <f>_xlfn.XLOOKUP(B47,UT_BLDG[Building name],UT_BLDG[Building code],"Enter Building name", 0)</f>
        <v>Enter Building name</v>
      </c>
      <c r="P47" s="32" t="str">
        <f>UPPER((_xlfn.XLOOKUP(H47,Table6[[Floor type ]],Table6[Prefix],"BLANK",0))&amp;I47)</f>
        <v>BLANK</v>
      </c>
      <c r="Q47" s="51" t="str">
        <f t="shared" si="0"/>
        <v>Enter Data</v>
      </c>
      <c r="R47" s="51" t="str">
        <f t="shared" si="1"/>
        <v>Enter Data</v>
      </c>
    </row>
    <row r="48" spans="1:18">
      <c r="A48" s="32">
        <v>40</v>
      </c>
      <c r="B48" s="47"/>
      <c r="C48" s="48"/>
      <c r="D48" s="49" t="e">
        <f>_xlfn.XLOOKUP(Table8[[#This Row],[Source/system 
]],System_Abbrv[System],System_Abbrv[NOTES (FLUID, PRESSURE, TEMPERATURE)],,0)</f>
        <v>#N/A</v>
      </c>
      <c r="G48" s="33"/>
      <c r="I48" s="50"/>
      <c r="K48" s="47"/>
      <c r="L48" s="32" t="str">
        <f>(_xlfn.XLOOKUP(C48,System_Abbrv[System],System_Abbrv[Abbreviation],"Enter Data",0))&amp;E48</f>
        <v>Enter Data</v>
      </c>
      <c r="M48" s="32" t="e" cm="1">
        <f t="array" ref="M48">_xlfn.XLOOKUP(Table8[[#This Row],[Downstream equipment /devices]],Equipment[Equipment/Component],Equipment[Abbreviation],_xludf.NA,0)</f>
        <v>#NAME?</v>
      </c>
      <c r="N48" s="32">
        <f>_xlfn.XLOOKUP(K48,UniformatCode[Level 4 System Type],UniformatCode[Level 4 Classification],"Enter Uniformat System type", 0)</f>
        <v>0</v>
      </c>
      <c r="O48" s="32" t="str">
        <f>_xlfn.XLOOKUP(B48,UT_BLDG[Building name],UT_BLDG[Building code],"Enter Building name", 0)</f>
        <v>Enter Building name</v>
      </c>
      <c r="P48" s="32" t="str">
        <f>UPPER((_xlfn.XLOOKUP(H48,Table6[[Floor type ]],Table6[Prefix],"BLANK",0))&amp;I48)</f>
        <v>BLANK</v>
      </c>
      <c r="Q48" s="51" t="str">
        <f t="shared" si="0"/>
        <v>Enter Data</v>
      </c>
      <c r="R48" s="51" t="str">
        <f t="shared" si="1"/>
        <v>Enter Data</v>
      </c>
    </row>
    <row r="49" spans="1:18">
      <c r="A49" s="32">
        <v>41</v>
      </c>
      <c r="B49" s="47"/>
      <c r="C49" s="48"/>
      <c r="D49" s="49" t="e">
        <f>_xlfn.XLOOKUP(Table8[[#This Row],[Source/system 
]],System_Abbrv[System],System_Abbrv[NOTES (FLUID, PRESSURE, TEMPERATURE)],,0)</f>
        <v>#N/A</v>
      </c>
      <c r="G49" s="33"/>
      <c r="I49" s="50"/>
      <c r="K49" s="47"/>
      <c r="L49" s="32" t="str">
        <f>(_xlfn.XLOOKUP(C49,System_Abbrv[System],System_Abbrv[Abbreviation],"Enter Data",0))&amp;E49</f>
        <v>Enter Data</v>
      </c>
      <c r="M49" s="32" t="e" cm="1">
        <f t="array" ref="M49">_xlfn.XLOOKUP(Table8[[#This Row],[Downstream equipment /devices]],Equipment[Equipment/Component],Equipment[Abbreviation],_xludf.NA,0)</f>
        <v>#NAME?</v>
      </c>
      <c r="N49" s="32">
        <f>_xlfn.XLOOKUP(K49,UniformatCode[Level 4 System Type],UniformatCode[Level 4 Classification],"Enter Uniformat System type", 0)</f>
        <v>0</v>
      </c>
      <c r="O49" s="32" t="str">
        <f>_xlfn.XLOOKUP(B49,UT_BLDG[Building name],UT_BLDG[Building code],"Enter Building name", 0)</f>
        <v>Enter Building name</v>
      </c>
      <c r="P49" s="32" t="str">
        <f>UPPER((_xlfn.XLOOKUP(H49,Table6[[Floor type ]],Table6[Prefix],"BLANK",0))&amp;I49)</f>
        <v>BLANK</v>
      </c>
      <c r="Q49" s="51" t="str">
        <f t="shared" si="0"/>
        <v>Enter Data</v>
      </c>
      <c r="R49" s="51" t="str">
        <f t="shared" si="1"/>
        <v>Enter Data</v>
      </c>
    </row>
    <row r="50" spans="1:18">
      <c r="A50" s="32">
        <v>42</v>
      </c>
      <c r="B50" s="47"/>
      <c r="C50" s="48"/>
      <c r="D50" s="49" t="e">
        <f>_xlfn.XLOOKUP(Table8[[#This Row],[Source/system 
]],System_Abbrv[System],System_Abbrv[NOTES (FLUID, PRESSURE, TEMPERATURE)],,0)</f>
        <v>#N/A</v>
      </c>
      <c r="G50" s="33"/>
      <c r="I50" s="50"/>
      <c r="K50" s="47"/>
      <c r="L50" s="32" t="str">
        <f>(_xlfn.XLOOKUP(C50,System_Abbrv[System],System_Abbrv[Abbreviation],"Enter Data",0))&amp;E50</f>
        <v>Enter Data</v>
      </c>
      <c r="M50" s="32" t="e" cm="1">
        <f t="array" ref="M50">_xlfn.XLOOKUP(Table8[[#This Row],[Downstream equipment /devices]],Equipment[Equipment/Component],Equipment[Abbreviation],_xludf.NA,0)</f>
        <v>#NAME?</v>
      </c>
      <c r="N50" s="32">
        <f>_xlfn.XLOOKUP(K50,UniformatCode[Level 4 System Type],UniformatCode[Level 4 Classification],"Enter Uniformat System type", 0)</f>
        <v>0</v>
      </c>
      <c r="O50" s="32" t="str">
        <f>_xlfn.XLOOKUP(B50,UT_BLDG[Building name],UT_BLDG[Building code],"Enter Building name", 0)</f>
        <v>Enter Building name</v>
      </c>
      <c r="P50" s="32" t="str">
        <f>UPPER((_xlfn.XLOOKUP(H50,Table6[[Floor type ]],Table6[Prefix],"BLANK",0))&amp;I50)</f>
        <v>BLANK</v>
      </c>
      <c r="Q50" s="51" t="str">
        <f t="shared" si="0"/>
        <v>Enter Data</v>
      </c>
      <c r="R50" s="51" t="str">
        <f t="shared" si="1"/>
        <v>Enter Data</v>
      </c>
    </row>
    <row r="51" spans="1:18">
      <c r="A51" s="32">
        <v>43</v>
      </c>
      <c r="B51" s="47"/>
      <c r="C51" s="48"/>
      <c r="D51" s="49" t="e">
        <f>_xlfn.XLOOKUP(Table8[[#This Row],[Source/system 
]],System_Abbrv[System],System_Abbrv[NOTES (FLUID, PRESSURE, TEMPERATURE)],,0)</f>
        <v>#N/A</v>
      </c>
      <c r="G51" s="33"/>
      <c r="I51" s="50"/>
      <c r="K51" s="47"/>
      <c r="L51" s="32" t="str">
        <f>(_xlfn.XLOOKUP(C51,System_Abbrv[System],System_Abbrv[Abbreviation],"Enter Data",0))&amp;E51</f>
        <v>Enter Data</v>
      </c>
      <c r="M51" s="32" t="e" cm="1">
        <f t="array" ref="M51">_xlfn.XLOOKUP(Table8[[#This Row],[Downstream equipment /devices]],Equipment[Equipment/Component],Equipment[Abbreviation],_xludf.NA,0)</f>
        <v>#NAME?</v>
      </c>
      <c r="N51" s="32">
        <f>_xlfn.XLOOKUP(K51,UniformatCode[Level 4 System Type],UniformatCode[Level 4 Classification],"Enter Uniformat System type", 0)</f>
        <v>0</v>
      </c>
      <c r="O51" s="32" t="str">
        <f>_xlfn.XLOOKUP(B51,UT_BLDG[Building name],UT_BLDG[Building code],"Enter Building name", 0)</f>
        <v>Enter Building name</v>
      </c>
      <c r="P51" s="32" t="str">
        <f>UPPER((_xlfn.XLOOKUP(H51,Table6[[Floor type ]],Table6[Prefix],"BLANK",0))&amp;I51)</f>
        <v>BLANK</v>
      </c>
      <c r="Q51" s="51" t="str">
        <f t="shared" si="0"/>
        <v>Enter Data</v>
      </c>
      <c r="R51" s="51" t="str">
        <f t="shared" si="1"/>
        <v>Enter Data</v>
      </c>
    </row>
    <row r="52" spans="1:18">
      <c r="A52" s="32">
        <v>44</v>
      </c>
      <c r="B52" s="47"/>
      <c r="C52" s="48"/>
      <c r="D52" s="49" t="e">
        <f>_xlfn.XLOOKUP(Table8[[#This Row],[Source/system 
]],System_Abbrv[System],System_Abbrv[NOTES (FLUID, PRESSURE, TEMPERATURE)],,0)</f>
        <v>#N/A</v>
      </c>
      <c r="G52" s="33"/>
      <c r="I52" s="50"/>
      <c r="K52" s="47"/>
      <c r="L52" s="32" t="str">
        <f>(_xlfn.XLOOKUP(C52,System_Abbrv[System],System_Abbrv[Abbreviation],"Enter Data",0))&amp;E52</f>
        <v>Enter Data</v>
      </c>
      <c r="M52" s="32" t="e" cm="1">
        <f t="array" ref="M52">_xlfn.XLOOKUP(Table8[[#This Row],[Downstream equipment /devices]],Equipment[Equipment/Component],Equipment[Abbreviation],_xludf.NA,0)</f>
        <v>#NAME?</v>
      </c>
      <c r="N52" s="32">
        <f>_xlfn.XLOOKUP(K52,UniformatCode[Level 4 System Type],UniformatCode[Level 4 Classification],"Enter Uniformat System type", 0)</f>
        <v>0</v>
      </c>
      <c r="O52" s="32" t="str">
        <f>_xlfn.XLOOKUP(B52,UT_BLDG[Building name],UT_BLDG[Building code],"Enter Building name", 0)</f>
        <v>Enter Building name</v>
      </c>
      <c r="P52" s="32" t="str">
        <f>UPPER((_xlfn.XLOOKUP(H52,Table6[[Floor type ]],Table6[Prefix],"BLANK",0))&amp;I52)</f>
        <v>BLANK</v>
      </c>
      <c r="Q52" s="51" t="str">
        <f t="shared" si="0"/>
        <v>Enter Data</v>
      </c>
      <c r="R52" s="51" t="str">
        <f t="shared" si="1"/>
        <v>Enter Data</v>
      </c>
    </row>
    <row r="53" spans="1:18">
      <c r="A53" s="32">
        <v>45</v>
      </c>
      <c r="B53" s="47"/>
      <c r="C53" s="48"/>
      <c r="D53" s="49" t="e">
        <f>_xlfn.XLOOKUP(Table8[[#This Row],[Source/system 
]],System_Abbrv[System],System_Abbrv[NOTES (FLUID, PRESSURE, TEMPERATURE)],,0)</f>
        <v>#N/A</v>
      </c>
      <c r="G53" s="33"/>
      <c r="I53" s="50"/>
      <c r="K53" s="47"/>
      <c r="L53" s="32" t="str">
        <f>(_xlfn.XLOOKUP(C53,System_Abbrv[System],System_Abbrv[Abbreviation],"Enter Data",0))&amp;E53</f>
        <v>Enter Data</v>
      </c>
      <c r="M53" s="32" t="e" cm="1">
        <f t="array" ref="M53">_xlfn.XLOOKUP(Table8[[#This Row],[Downstream equipment /devices]],Equipment[Equipment/Component],Equipment[Abbreviation],_xludf.NA,0)</f>
        <v>#NAME?</v>
      </c>
      <c r="N53" s="32">
        <f>_xlfn.XLOOKUP(K53,UniformatCode[Level 4 System Type],UniformatCode[Level 4 Classification],"Enter Uniformat System type", 0)</f>
        <v>0</v>
      </c>
      <c r="O53" s="32" t="str">
        <f>_xlfn.XLOOKUP(B53,UT_BLDG[Building name],UT_BLDG[Building code],"Enter Building name", 0)</f>
        <v>Enter Building name</v>
      </c>
      <c r="P53" s="32" t="str">
        <f>UPPER((_xlfn.XLOOKUP(H53,Table6[[Floor type ]],Table6[Prefix],"BLANK",0))&amp;I53)</f>
        <v>BLANK</v>
      </c>
      <c r="Q53" s="51" t="str">
        <f t="shared" si="0"/>
        <v>Enter Data</v>
      </c>
      <c r="R53" s="51" t="str">
        <f t="shared" si="1"/>
        <v>Enter Data</v>
      </c>
    </row>
    <row r="54" spans="1:18">
      <c r="A54" s="32">
        <v>46</v>
      </c>
      <c r="B54" s="47"/>
      <c r="C54" s="48"/>
      <c r="D54" s="49" t="e">
        <f>_xlfn.XLOOKUP(Table8[[#This Row],[Source/system 
]],System_Abbrv[System],System_Abbrv[NOTES (FLUID, PRESSURE, TEMPERATURE)],,0)</f>
        <v>#N/A</v>
      </c>
      <c r="G54" s="33"/>
      <c r="I54" s="50"/>
      <c r="K54" s="47"/>
      <c r="L54" s="32" t="str">
        <f>(_xlfn.XLOOKUP(C54,System_Abbrv[System],System_Abbrv[Abbreviation],"Enter Data",0))&amp;E54</f>
        <v>Enter Data</v>
      </c>
      <c r="M54" s="32" t="e" cm="1">
        <f t="array" ref="M54">_xlfn.XLOOKUP(Table8[[#This Row],[Downstream equipment /devices]],Equipment[Equipment/Component],Equipment[Abbreviation],_xludf.NA,0)</f>
        <v>#NAME?</v>
      </c>
      <c r="N54" s="32">
        <f>_xlfn.XLOOKUP(K54,UniformatCode[Level 4 System Type],UniformatCode[Level 4 Classification],"Enter Uniformat System type", 0)</f>
        <v>0</v>
      </c>
      <c r="O54" s="32" t="str">
        <f>_xlfn.XLOOKUP(B54,UT_BLDG[Building name],UT_BLDG[Building code],"Enter Building name", 0)</f>
        <v>Enter Building name</v>
      </c>
      <c r="P54" s="32" t="str">
        <f>UPPER((_xlfn.XLOOKUP(H54,Table6[[Floor type ]],Table6[Prefix],"BLANK",0))&amp;I54)</f>
        <v>BLANK</v>
      </c>
      <c r="Q54" s="51" t="str">
        <f t="shared" si="0"/>
        <v>Enter Data</v>
      </c>
      <c r="R54" s="51" t="str">
        <f t="shared" si="1"/>
        <v>Enter Data</v>
      </c>
    </row>
    <row r="55" spans="1:18">
      <c r="A55" s="32">
        <v>47</v>
      </c>
      <c r="B55" s="47"/>
      <c r="C55" s="48"/>
      <c r="D55" s="49" t="e">
        <f>_xlfn.XLOOKUP(Table8[[#This Row],[Source/system 
]],System_Abbrv[System],System_Abbrv[NOTES (FLUID, PRESSURE, TEMPERATURE)],,0)</f>
        <v>#N/A</v>
      </c>
      <c r="G55" s="33"/>
      <c r="I55" s="50"/>
      <c r="K55" s="47"/>
      <c r="L55" s="32" t="str">
        <f>(_xlfn.XLOOKUP(C55,System_Abbrv[System],System_Abbrv[Abbreviation],"Enter Data",0))&amp;E55</f>
        <v>Enter Data</v>
      </c>
      <c r="M55" s="32" t="e" cm="1">
        <f t="array" ref="M55">_xlfn.XLOOKUP(Table8[[#This Row],[Downstream equipment /devices]],Equipment[Equipment/Component],Equipment[Abbreviation],_xludf.NA,0)</f>
        <v>#NAME?</v>
      </c>
      <c r="N55" s="32">
        <f>_xlfn.XLOOKUP(K55,UniformatCode[Level 4 System Type],UniformatCode[Level 4 Classification],"Enter Uniformat System type", 0)</f>
        <v>0</v>
      </c>
      <c r="O55" s="32" t="str">
        <f>_xlfn.XLOOKUP(B55,UT_BLDG[Building name],UT_BLDG[Building code],"Enter Building name", 0)</f>
        <v>Enter Building name</v>
      </c>
      <c r="P55" s="32" t="str">
        <f>UPPER((_xlfn.XLOOKUP(H55,Table6[[Floor type ]],Table6[Prefix],"BLANK",0))&amp;I55)</f>
        <v>BLANK</v>
      </c>
      <c r="Q55" s="51" t="str">
        <f t="shared" si="0"/>
        <v>Enter Data</v>
      </c>
      <c r="R55" s="51" t="str">
        <f t="shared" si="1"/>
        <v>Enter Data</v>
      </c>
    </row>
    <row r="56" spans="1:18">
      <c r="A56" s="32">
        <v>48</v>
      </c>
      <c r="B56" s="47"/>
      <c r="C56" s="48"/>
      <c r="D56" s="49" t="e">
        <f>_xlfn.XLOOKUP(Table8[[#This Row],[Source/system 
]],System_Abbrv[System],System_Abbrv[NOTES (FLUID, PRESSURE, TEMPERATURE)],,0)</f>
        <v>#N/A</v>
      </c>
      <c r="G56" s="33"/>
      <c r="I56" s="50"/>
      <c r="K56" s="47"/>
      <c r="L56" s="32" t="str">
        <f>(_xlfn.XLOOKUP(C56,System_Abbrv[System],System_Abbrv[Abbreviation],"Enter Data",0))&amp;E56</f>
        <v>Enter Data</v>
      </c>
      <c r="M56" s="32" t="e" cm="1">
        <f t="array" ref="M56">_xlfn.XLOOKUP(Table8[[#This Row],[Downstream equipment /devices]],Equipment[Equipment/Component],Equipment[Abbreviation],_xludf.NA,0)</f>
        <v>#NAME?</v>
      </c>
      <c r="N56" s="32">
        <f>_xlfn.XLOOKUP(K56,UniformatCode[Level 4 System Type],UniformatCode[Level 4 Classification],"Enter Uniformat System type", 0)</f>
        <v>0</v>
      </c>
      <c r="O56" s="32" t="str">
        <f>_xlfn.XLOOKUP(B56,UT_BLDG[Building name],UT_BLDG[Building code],"Enter Building name", 0)</f>
        <v>Enter Building name</v>
      </c>
      <c r="P56" s="32" t="str">
        <f>UPPER((_xlfn.XLOOKUP(H56,Table6[[Floor type ]],Table6[Prefix],"BLANK",0))&amp;I56)</f>
        <v>BLANK</v>
      </c>
      <c r="Q56" s="51" t="str">
        <f t="shared" si="0"/>
        <v>Enter Data</v>
      </c>
      <c r="R56" s="51" t="str">
        <f t="shared" si="1"/>
        <v>Enter Data</v>
      </c>
    </row>
    <row r="57" spans="1:18">
      <c r="A57" s="32">
        <v>49</v>
      </c>
      <c r="B57" s="47"/>
      <c r="C57" s="48"/>
      <c r="D57" s="49" t="e">
        <f>_xlfn.XLOOKUP(Table8[[#This Row],[Source/system 
]],System_Abbrv[System],System_Abbrv[NOTES (FLUID, PRESSURE, TEMPERATURE)],,0)</f>
        <v>#N/A</v>
      </c>
      <c r="G57" s="33"/>
      <c r="I57" s="50"/>
      <c r="K57" s="47"/>
      <c r="L57" s="32" t="str">
        <f>(_xlfn.XLOOKUP(C57,System_Abbrv[System],System_Abbrv[Abbreviation],"Enter Data",0))&amp;E57</f>
        <v>Enter Data</v>
      </c>
      <c r="M57" s="32" t="e" cm="1">
        <f t="array" ref="M57">_xlfn.XLOOKUP(Table8[[#This Row],[Downstream equipment /devices]],Equipment[Equipment/Component],Equipment[Abbreviation],_xludf.NA,0)</f>
        <v>#NAME?</v>
      </c>
      <c r="N57" s="32">
        <f>_xlfn.XLOOKUP(K57,UniformatCode[Level 4 System Type],UniformatCode[Level 4 Classification],"Enter Uniformat System type", 0)</f>
        <v>0</v>
      </c>
      <c r="O57" s="32" t="str">
        <f>_xlfn.XLOOKUP(B57,UT_BLDG[Building name],UT_BLDG[Building code],"Enter Building name", 0)</f>
        <v>Enter Building name</v>
      </c>
      <c r="P57" s="32" t="str">
        <f>UPPER((_xlfn.XLOOKUP(H57,Table6[[Floor type ]],Table6[Prefix],"BLANK",0))&amp;I57)</f>
        <v>BLANK</v>
      </c>
      <c r="Q57" s="51" t="str">
        <f t="shared" si="0"/>
        <v>Enter Data</v>
      </c>
      <c r="R57" s="51" t="str">
        <f t="shared" si="1"/>
        <v>Enter Data</v>
      </c>
    </row>
    <row r="58" spans="1:18">
      <c r="A58" s="32">
        <v>50</v>
      </c>
      <c r="B58" s="47"/>
      <c r="C58" s="48"/>
      <c r="D58" s="49" t="e">
        <f>_xlfn.XLOOKUP(Table8[[#This Row],[Source/system 
]],System_Abbrv[System],System_Abbrv[NOTES (FLUID, PRESSURE, TEMPERATURE)],,0)</f>
        <v>#N/A</v>
      </c>
      <c r="G58" s="33"/>
      <c r="I58" s="50"/>
      <c r="K58" s="47"/>
      <c r="L58" s="32" t="str">
        <f>(_xlfn.XLOOKUP(C58,System_Abbrv[System],System_Abbrv[Abbreviation],"Enter Data",0))&amp;E58</f>
        <v>Enter Data</v>
      </c>
      <c r="M58" s="32" t="e" cm="1">
        <f t="array" ref="M58">_xlfn.XLOOKUP(Table8[[#This Row],[Downstream equipment /devices]],Equipment[Equipment/Component],Equipment[Abbreviation],_xludf.NA,0)</f>
        <v>#NAME?</v>
      </c>
      <c r="N58" s="32">
        <f>_xlfn.XLOOKUP(K58,UniformatCode[Level 4 System Type],UniformatCode[Level 4 Classification],"Enter Uniformat System type", 0)</f>
        <v>0</v>
      </c>
      <c r="O58" s="32" t="str">
        <f>_xlfn.XLOOKUP(B58,UT_BLDG[Building name],UT_BLDG[Building code],"Enter Building name", 0)</f>
        <v>Enter Building name</v>
      </c>
      <c r="P58" s="32" t="str">
        <f>UPPER((_xlfn.XLOOKUP(H58,Table6[[Floor type ]],Table6[Prefix],"BLANK",0))&amp;I58)</f>
        <v>BLANK</v>
      </c>
      <c r="Q58" s="51" t="str">
        <f t="shared" si="0"/>
        <v>Enter Data</v>
      </c>
      <c r="R58" s="51" t="str">
        <f t="shared" si="1"/>
        <v>Enter Data</v>
      </c>
    </row>
    <row r="59" spans="1:18">
      <c r="A59" s="32">
        <v>51</v>
      </c>
      <c r="B59" s="47"/>
      <c r="C59" s="48"/>
      <c r="D59" s="49" t="e">
        <f>_xlfn.XLOOKUP(Table8[[#This Row],[Source/system 
]],System_Abbrv[System],System_Abbrv[NOTES (FLUID, PRESSURE, TEMPERATURE)],,0)</f>
        <v>#N/A</v>
      </c>
      <c r="G59" s="33"/>
      <c r="I59" s="50"/>
      <c r="K59" s="47"/>
      <c r="L59" s="32" t="str">
        <f>(_xlfn.XLOOKUP(C59,System_Abbrv[System],System_Abbrv[Abbreviation],"Enter Data",0))&amp;E59</f>
        <v>Enter Data</v>
      </c>
      <c r="M59" s="32" t="e" cm="1">
        <f t="array" ref="M59">_xlfn.XLOOKUP(Table8[[#This Row],[Downstream equipment /devices]],Equipment[Equipment/Component],Equipment[Abbreviation],_xludf.NA,0)</f>
        <v>#NAME?</v>
      </c>
      <c r="N59" s="32">
        <f>_xlfn.XLOOKUP(K59,UniformatCode[Level 4 System Type],UniformatCode[Level 4 Classification],"Enter Uniformat System type", 0)</f>
        <v>0</v>
      </c>
      <c r="O59" s="32" t="str">
        <f>_xlfn.XLOOKUP(B59,UT_BLDG[Building name],UT_BLDG[Building code],"Enter Building name", 0)</f>
        <v>Enter Building name</v>
      </c>
      <c r="P59" s="32" t="str">
        <f>UPPER((_xlfn.XLOOKUP(H59,Table6[[Floor type ]],Table6[Prefix],"BLANK",0))&amp;I59)</f>
        <v>BLANK</v>
      </c>
      <c r="Q59" s="51" t="str">
        <f t="shared" si="0"/>
        <v>Enter Data</v>
      </c>
      <c r="R59" s="51" t="str">
        <f t="shared" si="1"/>
        <v>Enter Data</v>
      </c>
    </row>
    <row r="60" spans="1:18">
      <c r="A60" s="32">
        <v>52</v>
      </c>
      <c r="B60" s="47"/>
      <c r="C60" s="48"/>
      <c r="D60" s="49" t="e">
        <f>_xlfn.XLOOKUP(Table8[[#This Row],[Source/system 
]],System_Abbrv[System],System_Abbrv[NOTES (FLUID, PRESSURE, TEMPERATURE)],,0)</f>
        <v>#N/A</v>
      </c>
      <c r="G60" s="33"/>
      <c r="I60" s="50"/>
      <c r="K60" s="47"/>
      <c r="L60" s="32" t="str">
        <f>(_xlfn.XLOOKUP(C60,System_Abbrv[System],System_Abbrv[Abbreviation],"Enter Data",0))&amp;E60</f>
        <v>Enter Data</v>
      </c>
      <c r="M60" s="32" t="e" cm="1">
        <f t="array" ref="M60">_xlfn.XLOOKUP(Table8[[#This Row],[Downstream equipment /devices]],Equipment[Equipment/Component],Equipment[Abbreviation],_xludf.NA,0)</f>
        <v>#NAME?</v>
      </c>
      <c r="N60" s="32">
        <f>_xlfn.XLOOKUP(K60,UniformatCode[Level 4 System Type],UniformatCode[Level 4 Classification],"Enter Uniformat System type", 0)</f>
        <v>0</v>
      </c>
      <c r="O60" s="32" t="str">
        <f>_xlfn.XLOOKUP(B60,UT_BLDG[Building name],UT_BLDG[Building code],"Enter Building name", 0)</f>
        <v>Enter Building name</v>
      </c>
      <c r="P60" s="32" t="str">
        <f>UPPER((_xlfn.XLOOKUP(H60,Table6[[Floor type ]],Table6[Prefix],"BLANK",0))&amp;I60)</f>
        <v>BLANK</v>
      </c>
      <c r="Q60" s="51" t="str">
        <f t="shared" si="0"/>
        <v>Enter Data</v>
      </c>
      <c r="R60" s="51" t="str">
        <f t="shared" si="1"/>
        <v>Enter Data</v>
      </c>
    </row>
    <row r="61" spans="1:18">
      <c r="A61" s="32">
        <v>53</v>
      </c>
      <c r="B61" s="47"/>
      <c r="C61" s="48"/>
      <c r="D61" s="49" t="e">
        <f>_xlfn.XLOOKUP(Table8[[#This Row],[Source/system 
]],System_Abbrv[System],System_Abbrv[NOTES (FLUID, PRESSURE, TEMPERATURE)],,0)</f>
        <v>#N/A</v>
      </c>
      <c r="G61" s="33"/>
      <c r="I61" s="50"/>
      <c r="K61" s="47"/>
      <c r="L61" s="32" t="str">
        <f>(_xlfn.XLOOKUP(C61,System_Abbrv[System],System_Abbrv[Abbreviation],"Enter Data",0))&amp;E61</f>
        <v>Enter Data</v>
      </c>
      <c r="M61" s="32" t="e" cm="1">
        <f t="array" ref="M61">_xlfn.XLOOKUP(Table8[[#This Row],[Downstream equipment /devices]],Equipment[Equipment/Component],Equipment[Abbreviation],_xludf.NA,0)</f>
        <v>#NAME?</v>
      </c>
      <c r="N61" s="32">
        <f>_xlfn.XLOOKUP(K61,UniformatCode[Level 4 System Type],UniformatCode[Level 4 Classification],"Enter Uniformat System type", 0)</f>
        <v>0</v>
      </c>
      <c r="O61" s="32" t="str">
        <f>_xlfn.XLOOKUP(B61,UT_BLDG[Building name],UT_BLDG[Building code],"Enter Building name", 0)</f>
        <v>Enter Building name</v>
      </c>
      <c r="P61" s="32" t="str">
        <f>UPPER((_xlfn.XLOOKUP(H61,Table6[[Floor type ]],Table6[Prefix],"BLANK",0))&amp;I61)</f>
        <v>BLANK</v>
      </c>
      <c r="Q61" s="51" t="str">
        <f t="shared" si="0"/>
        <v>Enter Data</v>
      </c>
      <c r="R61" s="51" t="str">
        <f t="shared" si="1"/>
        <v>Enter Data</v>
      </c>
    </row>
    <row r="62" spans="1:18">
      <c r="A62" s="32">
        <v>54</v>
      </c>
      <c r="B62" s="47"/>
      <c r="C62" s="48"/>
      <c r="D62" s="49" t="e">
        <f>_xlfn.XLOOKUP(Table8[[#This Row],[Source/system 
]],System_Abbrv[System],System_Abbrv[NOTES (FLUID, PRESSURE, TEMPERATURE)],,0)</f>
        <v>#N/A</v>
      </c>
      <c r="G62" s="33"/>
      <c r="I62" s="50"/>
      <c r="K62" s="47"/>
      <c r="L62" s="32" t="str">
        <f>(_xlfn.XLOOKUP(C62,System_Abbrv[System],System_Abbrv[Abbreviation],"Enter Data",0))&amp;E62</f>
        <v>Enter Data</v>
      </c>
      <c r="M62" s="32" t="e" cm="1">
        <f t="array" ref="M62">_xlfn.XLOOKUP(Table8[[#This Row],[Downstream equipment /devices]],Equipment[Equipment/Component],Equipment[Abbreviation],_xludf.NA,0)</f>
        <v>#NAME?</v>
      </c>
      <c r="N62" s="32">
        <f>_xlfn.XLOOKUP(K62,UniformatCode[Level 4 System Type],UniformatCode[Level 4 Classification],"Enter Uniformat System type", 0)</f>
        <v>0</v>
      </c>
      <c r="O62" s="32" t="str">
        <f>_xlfn.XLOOKUP(B62,UT_BLDG[Building name],UT_BLDG[Building code],"Enter Building name", 0)</f>
        <v>Enter Building name</v>
      </c>
      <c r="P62" s="32" t="str">
        <f>UPPER((_xlfn.XLOOKUP(H62,Table6[[Floor type ]],Table6[Prefix],"BLANK",0))&amp;I62)</f>
        <v>BLANK</v>
      </c>
      <c r="Q62" s="51" t="str">
        <f t="shared" si="0"/>
        <v>Enter Data</v>
      </c>
      <c r="R62" s="51" t="str">
        <f t="shared" si="1"/>
        <v>Enter Data</v>
      </c>
    </row>
    <row r="63" spans="1:18">
      <c r="A63" s="32">
        <v>55</v>
      </c>
      <c r="B63" s="47"/>
      <c r="C63" s="48"/>
      <c r="D63" s="49" t="e">
        <f>_xlfn.XLOOKUP(Table8[[#This Row],[Source/system 
]],System_Abbrv[System],System_Abbrv[NOTES (FLUID, PRESSURE, TEMPERATURE)],,0)</f>
        <v>#N/A</v>
      </c>
      <c r="G63" s="33"/>
      <c r="I63" s="50"/>
      <c r="K63" s="47"/>
      <c r="L63" s="32" t="str">
        <f>(_xlfn.XLOOKUP(C63,System_Abbrv[System],System_Abbrv[Abbreviation],"Enter Data",0))&amp;E63</f>
        <v>Enter Data</v>
      </c>
      <c r="M63" s="32" t="e" cm="1">
        <f t="array" ref="M63">_xlfn.XLOOKUP(Table8[[#This Row],[Downstream equipment /devices]],Equipment[Equipment/Component],Equipment[Abbreviation],_xludf.NA,0)</f>
        <v>#NAME?</v>
      </c>
      <c r="N63" s="32">
        <f>_xlfn.XLOOKUP(K63,UniformatCode[Level 4 System Type],UniformatCode[Level 4 Classification],"Enter Uniformat System type", 0)</f>
        <v>0</v>
      </c>
      <c r="O63" s="32" t="str">
        <f>_xlfn.XLOOKUP(B63,UT_BLDG[Building name],UT_BLDG[Building code],"Enter Building name", 0)</f>
        <v>Enter Building name</v>
      </c>
      <c r="P63" s="32" t="str">
        <f>UPPER((_xlfn.XLOOKUP(H63,Table6[[Floor type ]],Table6[Prefix],"BLANK",0))&amp;I63)</f>
        <v>BLANK</v>
      </c>
      <c r="Q63" s="51" t="str">
        <f t="shared" si="0"/>
        <v>Enter Data</v>
      </c>
      <c r="R63" s="51" t="str">
        <f t="shared" si="1"/>
        <v>Enter Data</v>
      </c>
    </row>
    <row r="64" spans="1:18">
      <c r="A64" s="32">
        <v>56</v>
      </c>
      <c r="B64" s="47"/>
      <c r="C64" s="48"/>
      <c r="D64" s="49" t="e">
        <f>_xlfn.XLOOKUP(Table8[[#This Row],[Source/system 
]],System_Abbrv[System],System_Abbrv[NOTES (FLUID, PRESSURE, TEMPERATURE)],,0)</f>
        <v>#N/A</v>
      </c>
      <c r="G64" s="33"/>
      <c r="I64" s="50"/>
      <c r="K64" s="47"/>
      <c r="L64" s="32" t="str">
        <f>(_xlfn.XLOOKUP(C64,System_Abbrv[System],System_Abbrv[Abbreviation],"Enter Data",0))&amp;E64</f>
        <v>Enter Data</v>
      </c>
      <c r="M64" s="32" t="e" cm="1">
        <f t="array" ref="M64">_xlfn.XLOOKUP(Table8[[#This Row],[Downstream equipment /devices]],Equipment[Equipment/Component],Equipment[Abbreviation],_xludf.NA,0)</f>
        <v>#NAME?</v>
      </c>
      <c r="N64" s="32">
        <f>_xlfn.XLOOKUP(K64,UniformatCode[Level 4 System Type],UniformatCode[Level 4 Classification],"Enter Uniformat System type", 0)</f>
        <v>0</v>
      </c>
      <c r="O64" s="32" t="str">
        <f>_xlfn.XLOOKUP(B64,UT_BLDG[Building name],UT_BLDG[Building code],"Enter Building name", 0)</f>
        <v>Enter Building name</v>
      </c>
      <c r="P64" s="32" t="str">
        <f>UPPER((_xlfn.XLOOKUP(H64,Table6[[Floor type ]],Table6[Prefix],"BLANK",0))&amp;I64)</f>
        <v>BLANK</v>
      </c>
      <c r="Q64" s="51" t="str">
        <f t="shared" si="0"/>
        <v>Enter Data</v>
      </c>
      <c r="R64" s="51" t="str">
        <f t="shared" si="1"/>
        <v>Enter Data</v>
      </c>
    </row>
    <row r="65" spans="1:18">
      <c r="A65" s="32">
        <v>57</v>
      </c>
      <c r="B65" s="47"/>
      <c r="C65" s="48"/>
      <c r="D65" s="49" t="e">
        <f>_xlfn.XLOOKUP(Table8[[#This Row],[Source/system 
]],System_Abbrv[System],System_Abbrv[NOTES (FLUID, PRESSURE, TEMPERATURE)],,0)</f>
        <v>#N/A</v>
      </c>
      <c r="G65" s="33"/>
      <c r="I65" s="50"/>
      <c r="K65" s="47"/>
      <c r="L65" s="32" t="str">
        <f>(_xlfn.XLOOKUP(C65,System_Abbrv[System],System_Abbrv[Abbreviation],"Enter Data",0))&amp;E65</f>
        <v>Enter Data</v>
      </c>
      <c r="M65" s="32" t="e" cm="1">
        <f t="array" ref="M65">_xlfn.XLOOKUP(Table8[[#This Row],[Downstream equipment /devices]],Equipment[Equipment/Component],Equipment[Abbreviation],_xludf.NA,0)</f>
        <v>#NAME?</v>
      </c>
      <c r="N65" s="32">
        <f>_xlfn.XLOOKUP(K65,UniformatCode[Level 4 System Type],UniformatCode[Level 4 Classification],"Enter Uniformat System type", 0)</f>
        <v>0</v>
      </c>
      <c r="O65" s="32" t="str">
        <f>_xlfn.XLOOKUP(B65,UT_BLDG[Building name],UT_BLDG[Building code],"Enter Building name", 0)</f>
        <v>Enter Building name</v>
      </c>
      <c r="P65" s="32" t="str">
        <f>UPPER((_xlfn.XLOOKUP(H65,Table6[[Floor type ]],Table6[Prefix],"BLANK",0))&amp;I65)</f>
        <v>BLANK</v>
      </c>
      <c r="Q65" s="51" t="str">
        <f t="shared" si="0"/>
        <v>Enter Data</v>
      </c>
      <c r="R65" s="51" t="str">
        <f t="shared" si="1"/>
        <v>Enter Data</v>
      </c>
    </row>
    <row r="66" spans="1:18">
      <c r="A66" s="32">
        <v>58</v>
      </c>
      <c r="B66" s="47"/>
      <c r="C66" s="48"/>
      <c r="D66" s="49" t="e">
        <f>_xlfn.XLOOKUP(Table8[[#This Row],[Source/system 
]],System_Abbrv[System],System_Abbrv[NOTES (FLUID, PRESSURE, TEMPERATURE)],,0)</f>
        <v>#N/A</v>
      </c>
      <c r="G66" s="33"/>
      <c r="I66" s="50"/>
      <c r="K66" s="47"/>
      <c r="L66" s="32" t="str">
        <f>(_xlfn.XLOOKUP(C66,System_Abbrv[System],System_Abbrv[Abbreviation],"Enter Data",0))&amp;E66</f>
        <v>Enter Data</v>
      </c>
      <c r="M66" s="32" t="e" cm="1">
        <f t="array" ref="M66">_xlfn.XLOOKUP(Table8[[#This Row],[Downstream equipment /devices]],Equipment[Equipment/Component],Equipment[Abbreviation],_xludf.NA,0)</f>
        <v>#NAME?</v>
      </c>
      <c r="N66" s="32">
        <f>_xlfn.XLOOKUP(K66,UniformatCode[Level 4 System Type],UniformatCode[Level 4 Classification],"Enter Uniformat System type", 0)</f>
        <v>0</v>
      </c>
      <c r="O66" s="32" t="str">
        <f>_xlfn.XLOOKUP(B66,UT_BLDG[Building name],UT_BLDG[Building code],"Enter Building name", 0)</f>
        <v>Enter Building name</v>
      </c>
      <c r="P66" s="32" t="str">
        <f>UPPER((_xlfn.XLOOKUP(H66,Table6[[Floor type ]],Table6[Prefix],"BLANK",0))&amp;I66)</f>
        <v>BLANK</v>
      </c>
      <c r="Q66" s="51" t="str">
        <f t="shared" si="0"/>
        <v>Enter Data</v>
      </c>
      <c r="R66" s="51" t="str">
        <f t="shared" si="1"/>
        <v>Enter Data</v>
      </c>
    </row>
    <row r="67" spans="1:18">
      <c r="A67" s="32">
        <v>59</v>
      </c>
      <c r="B67" s="47"/>
      <c r="C67" s="48"/>
      <c r="D67" s="49" t="e">
        <f>_xlfn.XLOOKUP(Table8[[#This Row],[Source/system 
]],System_Abbrv[System],System_Abbrv[NOTES (FLUID, PRESSURE, TEMPERATURE)],,0)</f>
        <v>#N/A</v>
      </c>
      <c r="G67" s="33"/>
      <c r="I67" s="50"/>
      <c r="K67" s="47"/>
      <c r="L67" s="32" t="str">
        <f>(_xlfn.XLOOKUP(C67,System_Abbrv[System],System_Abbrv[Abbreviation],"Enter Data",0))&amp;E67</f>
        <v>Enter Data</v>
      </c>
      <c r="M67" s="32" t="e" cm="1">
        <f t="array" ref="M67">_xlfn.XLOOKUP(Table8[[#This Row],[Downstream equipment /devices]],Equipment[Equipment/Component],Equipment[Abbreviation],_xludf.NA,0)</f>
        <v>#NAME?</v>
      </c>
      <c r="N67" s="32">
        <f>_xlfn.XLOOKUP(K67,UniformatCode[Level 4 System Type],UniformatCode[Level 4 Classification],"Enter Uniformat System type", 0)</f>
        <v>0</v>
      </c>
      <c r="O67" s="32" t="str">
        <f>_xlfn.XLOOKUP(B67,UT_BLDG[Building name],UT_BLDG[Building code],"Enter Building name", 0)</f>
        <v>Enter Building name</v>
      </c>
      <c r="P67" s="32" t="str">
        <f>UPPER((_xlfn.XLOOKUP(H67,Table6[[Floor type ]],Table6[Prefix],"BLANK",0))&amp;I67)</f>
        <v>BLANK</v>
      </c>
      <c r="Q67" s="51" t="str">
        <f t="shared" si="0"/>
        <v>Enter Data</v>
      </c>
      <c r="R67" s="51" t="str">
        <f t="shared" si="1"/>
        <v>Enter Data</v>
      </c>
    </row>
    <row r="68" spans="1:18">
      <c r="A68" s="32">
        <v>60</v>
      </c>
      <c r="B68" s="47"/>
      <c r="C68" s="48"/>
      <c r="D68" s="49" t="e">
        <f>_xlfn.XLOOKUP(Table8[[#This Row],[Source/system 
]],System_Abbrv[System],System_Abbrv[NOTES (FLUID, PRESSURE, TEMPERATURE)],,0)</f>
        <v>#N/A</v>
      </c>
      <c r="G68" s="33"/>
      <c r="I68" s="50"/>
      <c r="K68" s="47"/>
      <c r="L68" s="32" t="str">
        <f>(_xlfn.XLOOKUP(C68,System_Abbrv[System],System_Abbrv[Abbreviation],"Enter Data",0))&amp;E68</f>
        <v>Enter Data</v>
      </c>
      <c r="M68" s="32" t="e" cm="1">
        <f t="array" ref="M68">_xlfn.XLOOKUP(Table8[[#This Row],[Downstream equipment /devices]],Equipment[Equipment/Component],Equipment[Abbreviation],_xludf.NA,0)</f>
        <v>#NAME?</v>
      </c>
      <c r="N68" s="32">
        <f>_xlfn.XLOOKUP(K68,UniformatCode[Level 4 System Type],UniformatCode[Level 4 Classification],"Enter Uniformat System type", 0)</f>
        <v>0</v>
      </c>
      <c r="O68" s="32" t="str">
        <f>_xlfn.XLOOKUP(B68,UT_BLDG[Building name],UT_BLDG[Building code],"Enter Building name", 0)</f>
        <v>Enter Building name</v>
      </c>
      <c r="P68" s="32" t="str">
        <f>UPPER((_xlfn.XLOOKUP(H68,Table6[[Floor type ]],Table6[Prefix],"BLANK",0))&amp;I68)</f>
        <v>BLANK</v>
      </c>
      <c r="Q68" s="51" t="str">
        <f t="shared" si="0"/>
        <v>Enter Data</v>
      </c>
      <c r="R68" s="51" t="str">
        <f t="shared" si="1"/>
        <v>Enter Data</v>
      </c>
    </row>
    <row r="69" spans="1:18">
      <c r="A69" s="32">
        <v>61</v>
      </c>
      <c r="B69" s="47"/>
      <c r="C69" s="48"/>
      <c r="D69" s="49" t="e">
        <f>_xlfn.XLOOKUP(Table8[[#This Row],[Source/system 
]],System_Abbrv[System],System_Abbrv[NOTES (FLUID, PRESSURE, TEMPERATURE)],,0)</f>
        <v>#N/A</v>
      </c>
      <c r="G69" s="33"/>
      <c r="I69" s="50"/>
      <c r="K69" s="47"/>
      <c r="L69" s="32" t="str">
        <f>(_xlfn.XLOOKUP(C69,System_Abbrv[System],System_Abbrv[Abbreviation],"Enter Data",0))&amp;E69</f>
        <v>Enter Data</v>
      </c>
      <c r="M69" s="32" t="e" cm="1">
        <f t="array" ref="M69">_xlfn.XLOOKUP(Table8[[#This Row],[Downstream equipment /devices]],Equipment[Equipment/Component],Equipment[Abbreviation],_xludf.NA,0)</f>
        <v>#NAME?</v>
      </c>
      <c r="N69" s="32">
        <f>_xlfn.XLOOKUP(K69,UniformatCode[Level 4 System Type],UniformatCode[Level 4 Classification],"Enter Uniformat System type", 0)</f>
        <v>0</v>
      </c>
      <c r="O69" s="32" t="str">
        <f>_xlfn.XLOOKUP(B69,UT_BLDG[Building name],UT_BLDG[Building code],"Enter Building name", 0)</f>
        <v>Enter Building name</v>
      </c>
      <c r="P69" s="32" t="str">
        <f>UPPER((_xlfn.XLOOKUP(H69,Table6[[Floor type ]],Table6[Prefix],"BLANK",0))&amp;I69)</f>
        <v>BLANK</v>
      </c>
      <c r="Q69" s="51" t="str">
        <f t="shared" si="0"/>
        <v>Enter Data</v>
      </c>
      <c r="R69" s="51" t="str">
        <f t="shared" si="1"/>
        <v>Enter Data</v>
      </c>
    </row>
    <row r="70" spans="1:18">
      <c r="A70" s="32">
        <v>62</v>
      </c>
      <c r="B70" s="47"/>
      <c r="C70" s="48"/>
      <c r="D70" s="49" t="e">
        <f>_xlfn.XLOOKUP(Table8[[#This Row],[Source/system 
]],System_Abbrv[System],System_Abbrv[NOTES (FLUID, PRESSURE, TEMPERATURE)],,0)</f>
        <v>#N/A</v>
      </c>
      <c r="G70" s="33"/>
      <c r="I70" s="50"/>
      <c r="K70" s="47"/>
      <c r="L70" s="32" t="str">
        <f>(_xlfn.XLOOKUP(C70,System_Abbrv[System],System_Abbrv[Abbreviation],"Enter Data",0))&amp;E70</f>
        <v>Enter Data</v>
      </c>
      <c r="M70" s="32" t="e" cm="1">
        <f t="array" ref="M70">_xlfn.XLOOKUP(Table8[[#This Row],[Downstream equipment /devices]],Equipment[Equipment/Component],Equipment[Abbreviation],_xludf.NA,0)</f>
        <v>#NAME?</v>
      </c>
      <c r="N70" s="32">
        <f>_xlfn.XLOOKUP(K70,UniformatCode[Level 4 System Type],UniformatCode[Level 4 Classification],"Enter Uniformat System type", 0)</f>
        <v>0</v>
      </c>
      <c r="O70" s="32" t="str">
        <f>_xlfn.XLOOKUP(B70,UT_BLDG[Building name],UT_BLDG[Building code],"Enter Building name", 0)</f>
        <v>Enter Building name</v>
      </c>
      <c r="P70" s="32" t="str">
        <f>UPPER((_xlfn.XLOOKUP(H70,Table6[[Floor type ]],Table6[Prefix],"BLANK",0))&amp;I70)</f>
        <v>BLANK</v>
      </c>
      <c r="Q70" s="51" t="str">
        <f t="shared" si="0"/>
        <v>Enter Data</v>
      </c>
      <c r="R70" s="51" t="str">
        <f t="shared" si="1"/>
        <v>Enter Data</v>
      </c>
    </row>
    <row r="71" spans="1:18">
      <c r="A71" s="32">
        <v>63</v>
      </c>
      <c r="B71" s="47"/>
      <c r="C71" s="48"/>
      <c r="D71" s="49" t="e">
        <f>_xlfn.XLOOKUP(Table8[[#This Row],[Source/system 
]],System_Abbrv[System],System_Abbrv[NOTES (FLUID, PRESSURE, TEMPERATURE)],,0)</f>
        <v>#N/A</v>
      </c>
      <c r="G71" s="33"/>
      <c r="I71" s="50"/>
      <c r="K71" s="47"/>
      <c r="L71" s="32" t="str">
        <f>(_xlfn.XLOOKUP(C71,System_Abbrv[System],System_Abbrv[Abbreviation],"Enter Data",0))&amp;E71</f>
        <v>Enter Data</v>
      </c>
      <c r="M71" s="32" t="e" cm="1">
        <f t="array" ref="M71">_xlfn.XLOOKUP(Table8[[#This Row],[Downstream equipment /devices]],Equipment[Equipment/Component],Equipment[Abbreviation],_xludf.NA,0)</f>
        <v>#NAME?</v>
      </c>
      <c r="N71" s="32">
        <f>_xlfn.XLOOKUP(K71,UniformatCode[Level 4 System Type],UniformatCode[Level 4 Classification],"Enter Uniformat System type", 0)</f>
        <v>0</v>
      </c>
      <c r="O71" s="32" t="str">
        <f>_xlfn.XLOOKUP(B71,UT_BLDG[Building name],UT_BLDG[Building code],"Enter Building name", 0)</f>
        <v>Enter Building name</v>
      </c>
      <c r="P71" s="32" t="str">
        <f>UPPER((_xlfn.XLOOKUP(H71,Table6[[Floor type ]],Table6[Prefix],"BLANK",0))&amp;I71)</f>
        <v>BLANK</v>
      </c>
      <c r="Q71" s="51" t="str">
        <f t="shared" si="0"/>
        <v>Enter Data</v>
      </c>
      <c r="R71" s="51" t="str">
        <f t="shared" si="1"/>
        <v>Enter Data</v>
      </c>
    </row>
    <row r="72" spans="1:18">
      <c r="A72" s="32">
        <v>64</v>
      </c>
      <c r="B72" s="47"/>
      <c r="C72" s="48"/>
      <c r="D72" s="49" t="e">
        <f>_xlfn.XLOOKUP(Table8[[#This Row],[Source/system 
]],System_Abbrv[System],System_Abbrv[NOTES (FLUID, PRESSURE, TEMPERATURE)],,0)</f>
        <v>#N/A</v>
      </c>
      <c r="G72" s="33"/>
      <c r="I72" s="50"/>
      <c r="K72" s="47"/>
      <c r="L72" s="32" t="str">
        <f>(_xlfn.XLOOKUP(C72,System_Abbrv[System],System_Abbrv[Abbreviation],"Enter Data",0))&amp;E72</f>
        <v>Enter Data</v>
      </c>
      <c r="M72" s="32" t="e" cm="1">
        <f t="array" ref="M72">_xlfn.XLOOKUP(Table8[[#This Row],[Downstream equipment /devices]],Equipment[Equipment/Component],Equipment[Abbreviation],_xludf.NA,0)</f>
        <v>#NAME?</v>
      </c>
      <c r="N72" s="32">
        <f>_xlfn.XLOOKUP(K72,UniformatCode[Level 4 System Type],UniformatCode[Level 4 Classification],"Enter Uniformat System type", 0)</f>
        <v>0</v>
      </c>
      <c r="O72" s="32" t="str">
        <f>_xlfn.XLOOKUP(B72,UT_BLDG[Building name],UT_BLDG[Building code],"Enter Building name", 0)</f>
        <v>Enter Building name</v>
      </c>
      <c r="P72" s="32" t="str">
        <f>UPPER((_xlfn.XLOOKUP(H72,Table6[[Floor type ]],Table6[Prefix],"BLANK",0))&amp;I72)</f>
        <v>BLANK</v>
      </c>
      <c r="Q72" s="51" t="str">
        <f t="shared" si="0"/>
        <v>Enter Data</v>
      </c>
      <c r="R72" s="51" t="str">
        <f t="shared" si="1"/>
        <v>Enter Data</v>
      </c>
    </row>
    <row r="73" spans="1:18">
      <c r="A73" s="32">
        <v>65</v>
      </c>
      <c r="B73" s="47"/>
      <c r="C73" s="48"/>
      <c r="D73" s="49" t="e">
        <f>_xlfn.XLOOKUP(Table8[[#This Row],[Source/system 
]],System_Abbrv[System],System_Abbrv[NOTES (FLUID, PRESSURE, TEMPERATURE)],,0)</f>
        <v>#N/A</v>
      </c>
      <c r="G73" s="33"/>
      <c r="I73" s="50"/>
      <c r="K73" s="47"/>
      <c r="L73" s="32" t="str">
        <f>(_xlfn.XLOOKUP(C73,System_Abbrv[System],System_Abbrv[Abbreviation],"Enter Data",0))&amp;E73</f>
        <v>Enter Data</v>
      </c>
      <c r="M73" s="32" t="e" cm="1">
        <f t="array" ref="M73">_xlfn.XLOOKUP(Table8[[#This Row],[Downstream equipment /devices]],Equipment[Equipment/Component],Equipment[Abbreviation],_xludf.NA,0)</f>
        <v>#NAME?</v>
      </c>
      <c r="N73" s="32">
        <f>_xlfn.XLOOKUP(K73,UniformatCode[Level 4 System Type],UniformatCode[Level 4 Classification],"Enter Uniformat System type", 0)</f>
        <v>0</v>
      </c>
      <c r="O73" s="32" t="str">
        <f>_xlfn.XLOOKUP(B73,UT_BLDG[Building name],UT_BLDG[Building code],"Enter Building name", 0)</f>
        <v>Enter Building name</v>
      </c>
      <c r="P73" s="32" t="str">
        <f>UPPER((_xlfn.XLOOKUP(H73,Table6[[Floor type ]],Table6[Prefix],"BLANK",0))&amp;I73)</f>
        <v>BLANK</v>
      </c>
      <c r="Q73" s="51" t="str">
        <f t="shared" si="0"/>
        <v>Enter Data</v>
      </c>
      <c r="R73" s="51" t="str">
        <f t="shared" si="1"/>
        <v>Enter Data</v>
      </c>
    </row>
    <row r="74" spans="1:18">
      <c r="A74" s="32">
        <v>66</v>
      </c>
      <c r="B74" s="47"/>
      <c r="C74" s="48"/>
      <c r="D74" s="49" t="e">
        <f>_xlfn.XLOOKUP(Table8[[#This Row],[Source/system 
]],System_Abbrv[System],System_Abbrv[NOTES (FLUID, PRESSURE, TEMPERATURE)],,0)</f>
        <v>#N/A</v>
      </c>
      <c r="G74" s="33"/>
      <c r="I74" s="50"/>
      <c r="K74" s="47"/>
      <c r="L74" s="32" t="str">
        <f>(_xlfn.XLOOKUP(C74,System_Abbrv[System],System_Abbrv[Abbreviation],"Enter Data",0))&amp;E74</f>
        <v>Enter Data</v>
      </c>
      <c r="M74" s="32" t="e" cm="1">
        <f t="array" ref="M74">_xlfn.XLOOKUP(Table8[[#This Row],[Downstream equipment /devices]],Equipment[Equipment/Component],Equipment[Abbreviation],_xludf.NA,0)</f>
        <v>#NAME?</v>
      </c>
      <c r="N74" s="32">
        <f>_xlfn.XLOOKUP(K74,UniformatCode[Level 4 System Type],UniformatCode[Level 4 Classification],"Enter Uniformat System type", 0)</f>
        <v>0</v>
      </c>
      <c r="O74" s="32" t="str">
        <f>_xlfn.XLOOKUP(B74,UT_BLDG[Building name],UT_BLDG[Building code],"Enter Building name", 0)</f>
        <v>Enter Building name</v>
      </c>
      <c r="P74" s="32" t="str">
        <f>UPPER((_xlfn.XLOOKUP(H74,Table6[[Floor type ]],Table6[Prefix],"BLANK",0))&amp;I74)</f>
        <v>BLANK</v>
      </c>
      <c r="Q74" s="51" t="str">
        <f t="shared" ref="Q74:Q108" si="2">IFERROR(IF(L74 = "##", M74 &amp; "-" &amp; TEXT(G74, "0"), M74 &amp; "-" &amp; L74 &amp; "-" &amp; TEXT(G74, "0")),"Enter Data")</f>
        <v>Enter Data</v>
      </c>
      <c r="R74" s="51" t="str">
        <f t="shared" ref="R74:R108" si="3">IFERROR(O74 &amp; "-" &amp; M74 &amp; "-" &amp;L74&amp; "-"&amp;TEXT(G74, "0") &amp; "-" &amp; IF(H74="Custom", UPPER(J74), P74)&amp;"-" &amp;N74,"Enter Data")</f>
        <v>Enter Data</v>
      </c>
    </row>
    <row r="75" spans="1:18">
      <c r="A75" s="32">
        <v>67</v>
      </c>
      <c r="B75" s="47"/>
      <c r="C75" s="48"/>
      <c r="D75" s="49" t="e">
        <f>_xlfn.XLOOKUP(Table8[[#This Row],[Source/system 
]],System_Abbrv[System],System_Abbrv[NOTES (FLUID, PRESSURE, TEMPERATURE)],,0)</f>
        <v>#N/A</v>
      </c>
      <c r="G75" s="33"/>
      <c r="I75" s="50"/>
      <c r="K75" s="47"/>
      <c r="L75" s="32" t="str">
        <f>(_xlfn.XLOOKUP(C75,System_Abbrv[System],System_Abbrv[Abbreviation],"Enter Data",0))&amp;E75</f>
        <v>Enter Data</v>
      </c>
      <c r="M75" s="32" t="e" cm="1">
        <f t="array" ref="M75">_xlfn.XLOOKUP(Table8[[#This Row],[Downstream equipment /devices]],Equipment[Equipment/Component],Equipment[Abbreviation],_xludf.NA,0)</f>
        <v>#NAME?</v>
      </c>
      <c r="N75" s="32">
        <f>_xlfn.XLOOKUP(K75,UniformatCode[Level 4 System Type],UniformatCode[Level 4 Classification],"Enter Uniformat System type", 0)</f>
        <v>0</v>
      </c>
      <c r="O75" s="32" t="str">
        <f>_xlfn.XLOOKUP(B75,UT_BLDG[Building name],UT_BLDG[Building code],"Enter Building name", 0)</f>
        <v>Enter Building name</v>
      </c>
      <c r="P75" s="32" t="str">
        <f>UPPER((_xlfn.XLOOKUP(H75,Table6[[Floor type ]],Table6[Prefix],"BLANK",0))&amp;I75)</f>
        <v>BLANK</v>
      </c>
      <c r="Q75" s="51" t="str">
        <f t="shared" si="2"/>
        <v>Enter Data</v>
      </c>
      <c r="R75" s="51" t="str">
        <f t="shared" si="3"/>
        <v>Enter Data</v>
      </c>
    </row>
    <row r="76" spans="1:18">
      <c r="A76" s="32">
        <v>68</v>
      </c>
      <c r="B76" s="47"/>
      <c r="C76" s="48"/>
      <c r="D76" s="49" t="e">
        <f>_xlfn.XLOOKUP(Table8[[#This Row],[Source/system 
]],System_Abbrv[System],System_Abbrv[NOTES (FLUID, PRESSURE, TEMPERATURE)],,0)</f>
        <v>#N/A</v>
      </c>
      <c r="G76" s="33"/>
      <c r="I76" s="50"/>
      <c r="K76" s="47"/>
      <c r="L76" s="32" t="str">
        <f>(_xlfn.XLOOKUP(C76,System_Abbrv[System],System_Abbrv[Abbreviation],"Enter Data",0))&amp;E76</f>
        <v>Enter Data</v>
      </c>
      <c r="M76" s="32" t="e" cm="1">
        <f t="array" ref="M76">_xlfn.XLOOKUP(Table8[[#This Row],[Downstream equipment /devices]],Equipment[Equipment/Component],Equipment[Abbreviation],_xludf.NA,0)</f>
        <v>#NAME?</v>
      </c>
      <c r="N76" s="32">
        <f>_xlfn.XLOOKUP(K76,UniformatCode[Level 4 System Type],UniformatCode[Level 4 Classification],"Enter Uniformat System type", 0)</f>
        <v>0</v>
      </c>
      <c r="O76" s="32" t="str">
        <f>_xlfn.XLOOKUP(B76,UT_BLDG[Building name],UT_BLDG[Building code],"Enter Building name", 0)</f>
        <v>Enter Building name</v>
      </c>
      <c r="P76" s="32" t="str">
        <f>UPPER((_xlfn.XLOOKUP(H76,Table6[[Floor type ]],Table6[Prefix],"BLANK",0))&amp;I76)</f>
        <v>BLANK</v>
      </c>
      <c r="Q76" s="51" t="str">
        <f t="shared" si="2"/>
        <v>Enter Data</v>
      </c>
      <c r="R76" s="51" t="str">
        <f t="shared" si="3"/>
        <v>Enter Data</v>
      </c>
    </row>
    <row r="77" spans="1:18">
      <c r="A77" s="32">
        <v>69</v>
      </c>
      <c r="B77" s="47"/>
      <c r="C77" s="48"/>
      <c r="D77" s="49" t="e">
        <f>_xlfn.XLOOKUP(Table8[[#This Row],[Source/system 
]],System_Abbrv[System],System_Abbrv[NOTES (FLUID, PRESSURE, TEMPERATURE)],,0)</f>
        <v>#N/A</v>
      </c>
      <c r="G77" s="33"/>
      <c r="I77" s="50"/>
      <c r="K77" s="47"/>
      <c r="L77" s="32" t="str">
        <f>(_xlfn.XLOOKUP(C77,System_Abbrv[System],System_Abbrv[Abbreviation],"Enter Data",0))&amp;E77</f>
        <v>Enter Data</v>
      </c>
      <c r="M77" s="32" t="e" cm="1">
        <f t="array" ref="M77">_xlfn.XLOOKUP(Table8[[#This Row],[Downstream equipment /devices]],Equipment[Equipment/Component],Equipment[Abbreviation],_xludf.NA,0)</f>
        <v>#NAME?</v>
      </c>
      <c r="N77" s="32">
        <f>_xlfn.XLOOKUP(K77,UniformatCode[Level 4 System Type],UniformatCode[Level 4 Classification],"Enter Uniformat System type", 0)</f>
        <v>0</v>
      </c>
      <c r="O77" s="32" t="str">
        <f>_xlfn.XLOOKUP(B77,UT_BLDG[Building name],UT_BLDG[Building code],"Enter Building name", 0)</f>
        <v>Enter Building name</v>
      </c>
      <c r="P77" s="32" t="str">
        <f>UPPER((_xlfn.XLOOKUP(H77,Table6[[Floor type ]],Table6[Prefix],"BLANK",0))&amp;I77)</f>
        <v>BLANK</v>
      </c>
      <c r="Q77" s="51" t="str">
        <f t="shared" si="2"/>
        <v>Enter Data</v>
      </c>
      <c r="R77" s="51" t="str">
        <f t="shared" si="3"/>
        <v>Enter Data</v>
      </c>
    </row>
    <row r="78" spans="1:18">
      <c r="A78" s="32">
        <v>70</v>
      </c>
      <c r="B78" s="47"/>
      <c r="C78" s="48"/>
      <c r="D78" s="49" t="e">
        <f>_xlfn.XLOOKUP(Table8[[#This Row],[Source/system 
]],System_Abbrv[System],System_Abbrv[NOTES (FLUID, PRESSURE, TEMPERATURE)],,0)</f>
        <v>#N/A</v>
      </c>
      <c r="G78" s="33"/>
      <c r="I78" s="50"/>
      <c r="K78" s="47"/>
      <c r="L78" s="32" t="str">
        <f>(_xlfn.XLOOKUP(C78,System_Abbrv[System],System_Abbrv[Abbreviation],"Enter Data",0))&amp;E78</f>
        <v>Enter Data</v>
      </c>
      <c r="M78" s="32" t="e" cm="1">
        <f t="array" ref="M78">_xlfn.XLOOKUP(Table8[[#This Row],[Downstream equipment /devices]],Equipment[Equipment/Component],Equipment[Abbreviation],_xludf.NA,0)</f>
        <v>#NAME?</v>
      </c>
      <c r="N78" s="32">
        <f>_xlfn.XLOOKUP(K78,UniformatCode[Level 4 System Type],UniformatCode[Level 4 Classification],"Enter Uniformat System type", 0)</f>
        <v>0</v>
      </c>
      <c r="O78" s="32" t="str">
        <f>_xlfn.XLOOKUP(B78,UT_BLDG[Building name],UT_BLDG[Building code],"Enter Building name", 0)</f>
        <v>Enter Building name</v>
      </c>
      <c r="P78" s="32" t="str">
        <f>UPPER((_xlfn.XLOOKUP(H78,Table6[[Floor type ]],Table6[Prefix],"BLANK",0))&amp;I78)</f>
        <v>BLANK</v>
      </c>
      <c r="Q78" s="51" t="str">
        <f t="shared" si="2"/>
        <v>Enter Data</v>
      </c>
      <c r="R78" s="51" t="str">
        <f t="shared" si="3"/>
        <v>Enter Data</v>
      </c>
    </row>
    <row r="79" spans="1:18">
      <c r="A79" s="32">
        <v>71</v>
      </c>
      <c r="B79" s="47"/>
      <c r="C79" s="48"/>
      <c r="D79" s="49" t="e">
        <f>_xlfn.XLOOKUP(Table8[[#This Row],[Source/system 
]],System_Abbrv[System],System_Abbrv[NOTES (FLUID, PRESSURE, TEMPERATURE)],,0)</f>
        <v>#N/A</v>
      </c>
      <c r="G79" s="33"/>
      <c r="I79" s="50"/>
      <c r="K79" s="47"/>
      <c r="L79" s="32" t="str">
        <f>(_xlfn.XLOOKUP(C79,System_Abbrv[System],System_Abbrv[Abbreviation],"Enter Data",0))&amp;E79</f>
        <v>Enter Data</v>
      </c>
      <c r="M79" s="32" t="e" cm="1">
        <f t="array" ref="M79">_xlfn.XLOOKUP(Table8[[#This Row],[Downstream equipment /devices]],Equipment[Equipment/Component],Equipment[Abbreviation],_xludf.NA,0)</f>
        <v>#NAME?</v>
      </c>
      <c r="N79" s="32">
        <f>_xlfn.XLOOKUP(K79,UniformatCode[Level 4 System Type],UniformatCode[Level 4 Classification],"Enter Uniformat System type", 0)</f>
        <v>0</v>
      </c>
      <c r="O79" s="32" t="str">
        <f>_xlfn.XLOOKUP(B79,UT_BLDG[Building name],UT_BLDG[Building code],"Enter Building name", 0)</f>
        <v>Enter Building name</v>
      </c>
      <c r="P79" s="32" t="str">
        <f>UPPER((_xlfn.XLOOKUP(H79,Table6[[Floor type ]],Table6[Prefix],"BLANK",0))&amp;I79)</f>
        <v>BLANK</v>
      </c>
      <c r="Q79" s="51" t="str">
        <f t="shared" si="2"/>
        <v>Enter Data</v>
      </c>
      <c r="R79" s="51" t="str">
        <f t="shared" si="3"/>
        <v>Enter Data</v>
      </c>
    </row>
    <row r="80" spans="1:18">
      <c r="A80" s="32">
        <v>72</v>
      </c>
      <c r="B80" s="47"/>
      <c r="C80" s="48"/>
      <c r="D80" s="49" t="e">
        <f>_xlfn.XLOOKUP(Table8[[#This Row],[Source/system 
]],System_Abbrv[System],System_Abbrv[NOTES (FLUID, PRESSURE, TEMPERATURE)],,0)</f>
        <v>#N/A</v>
      </c>
      <c r="G80" s="33"/>
      <c r="I80" s="50"/>
      <c r="K80" s="47"/>
      <c r="L80" s="32" t="str">
        <f>(_xlfn.XLOOKUP(C80,System_Abbrv[System],System_Abbrv[Abbreviation],"Enter Data",0))&amp;E80</f>
        <v>Enter Data</v>
      </c>
      <c r="M80" s="32" t="e" cm="1">
        <f t="array" ref="M80">_xlfn.XLOOKUP(Table8[[#This Row],[Downstream equipment /devices]],Equipment[Equipment/Component],Equipment[Abbreviation],_xludf.NA,0)</f>
        <v>#NAME?</v>
      </c>
      <c r="N80" s="32">
        <f>_xlfn.XLOOKUP(K80,UniformatCode[Level 4 System Type],UniformatCode[Level 4 Classification],"Enter Uniformat System type", 0)</f>
        <v>0</v>
      </c>
      <c r="O80" s="32" t="str">
        <f>_xlfn.XLOOKUP(B80,UT_BLDG[Building name],UT_BLDG[Building code],"Enter Building name", 0)</f>
        <v>Enter Building name</v>
      </c>
      <c r="P80" s="32" t="str">
        <f>UPPER((_xlfn.XLOOKUP(H80,Table6[[Floor type ]],Table6[Prefix],"BLANK",0))&amp;I80)</f>
        <v>BLANK</v>
      </c>
      <c r="Q80" s="51" t="str">
        <f t="shared" si="2"/>
        <v>Enter Data</v>
      </c>
      <c r="R80" s="51" t="str">
        <f t="shared" si="3"/>
        <v>Enter Data</v>
      </c>
    </row>
    <row r="81" spans="1:18">
      <c r="A81" s="32">
        <v>73</v>
      </c>
      <c r="B81" s="47"/>
      <c r="C81" s="48"/>
      <c r="D81" s="49" t="e">
        <f>_xlfn.XLOOKUP(Table8[[#This Row],[Source/system 
]],System_Abbrv[System],System_Abbrv[NOTES (FLUID, PRESSURE, TEMPERATURE)],,0)</f>
        <v>#N/A</v>
      </c>
      <c r="G81" s="33"/>
      <c r="I81" s="50"/>
      <c r="K81" s="47"/>
      <c r="L81" s="32" t="str">
        <f>(_xlfn.XLOOKUP(C81,System_Abbrv[System],System_Abbrv[Abbreviation],"Enter Data",0))&amp;E81</f>
        <v>Enter Data</v>
      </c>
      <c r="M81" s="32" t="e" cm="1">
        <f t="array" ref="M81">_xlfn.XLOOKUP(Table8[[#This Row],[Downstream equipment /devices]],Equipment[Equipment/Component],Equipment[Abbreviation],_xludf.NA,0)</f>
        <v>#NAME?</v>
      </c>
      <c r="N81" s="32">
        <f>_xlfn.XLOOKUP(K81,UniformatCode[Level 4 System Type],UniformatCode[Level 4 Classification],"Enter Uniformat System type", 0)</f>
        <v>0</v>
      </c>
      <c r="O81" s="32" t="str">
        <f>_xlfn.XLOOKUP(B81,UT_BLDG[Building name],UT_BLDG[Building code],"Enter Building name", 0)</f>
        <v>Enter Building name</v>
      </c>
      <c r="P81" s="32" t="str">
        <f>UPPER((_xlfn.XLOOKUP(H81,Table6[[Floor type ]],Table6[Prefix],"BLANK",0))&amp;I81)</f>
        <v>BLANK</v>
      </c>
      <c r="Q81" s="51" t="str">
        <f t="shared" si="2"/>
        <v>Enter Data</v>
      </c>
      <c r="R81" s="51" t="str">
        <f t="shared" si="3"/>
        <v>Enter Data</v>
      </c>
    </row>
    <row r="82" spans="1:18">
      <c r="A82" s="32">
        <v>74</v>
      </c>
      <c r="B82" s="47"/>
      <c r="C82" s="48"/>
      <c r="D82" s="49" t="e">
        <f>_xlfn.XLOOKUP(Table8[[#This Row],[Source/system 
]],System_Abbrv[System],System_Abbrv[NOTES (FLUID, PRESSURE, TEMPERATURE)],,0)</f>
        <v>#N/A</v>
      </c>
      <c r="G82" s="33"/>
      <c r="I82" s="50"/>
      <c r="K82" s="47"/>
      <c r="L82" s="32" t="str">
        <f>(_xlfn.XLOOKUP(C82,System_Abbrv[System],System_Abbrv[Abbreviation],"Enter Data",0))&amp;E82</f>
        <v>Enter Data</v>
      </c>
      <c r="M82" s="32" t="e" cm="1">
        <f t="array" ref="M82">_xlfn.XLOOKUP(Table8[[#This Row],[Downstream equipment /devices]],Equipment[Equipment/Component],Equipment[Abbreviation],_xludf.NA,0)</f>
        <v>#NAME?</v>
      </c>
      <c r="N82" s="32">
        <f>_xlfn.XLOOKUP(K82,UniformatCode[Level 4 System Type],UniformatCode[Level 4 Classification],"Enter Uniformat System type", 0)</f>
        <v>0</v>
      </c>
      <c r="O82" s="32" t="str">
        <f>_xlfn.XLOOKUP(B82,UT_BLDG[Building name],UT_BLDG[Building code],"Enter Building name", 0)</f>
        <v>Enter Building name</v>
      </c>
      <c r="P82" s="32" t="str">
        <f>UPPER((_xlfn.XLOOKUP(H82,Table6[[Floor type ]],Table6[Prefix],"BLANK",0))&amp;I82)</f>
        <v>BLANK</v>
      </c>
      <c r="Q82" s="51" t="str">
        <f t="shared" si="2"/>
        <v>Enter Data</v>
      </c>
      <c r="R82" s="51" t="str">
        <f t="shared" si="3"/>
        <v>Enter Data</v>
      </c>
    </row>
    <row r="83" spans="1:18">
      <c r="A83" s="32">
        <v>75</v>
      </c>
      <c r="B83" s="47"/>
      <c r="C83" s="48"/>
      <c r="D83" s="49" t="e">
        <f>_xlfn.XLOOKUP(Table8[[#This Row],[Source/system 
]],System_Abbrv[System],System_Abbrv[NOTES (FLUID, PRESSURE, TEMPERATURE)],,0)</f>
        <v>#N/A</v>
      </c>
      <c r="G83" s="33"/>
      <c r="I83" s="50"/>
      <c r="K83" s="47"/>
      <c r="L83" s="32" t="str">
        <f>(_xlfn.XLOOKUP(C83,System_Abbrv[System],System_Abbrv[Abbreviation],"Enter Data",0))&amp;E83</f>
        <v>Enter Data</v>
      </c>
      <c r="M83" s="32" t="e" cm="1">
        <f t="array" ref="M83">_xlfn.XLOOKUP(Table8[[#This Row],[Downstream equipment /devices]],Equipment[Equipment/Component],Equipment[Abbreviation],_xludf.NA,0)</f>
        <v>#NAME?</v>
      </c>
      <c r="N83" s="32">
        <f>_xlfn.XLOOKUP(K83,UniformatCode[Level 4 System Type],UniformatCode[Level 4 Classification],"Enter Uniformat System type", 0)</f>
        <v>0</v>
      </c>
      <c r="O83" s="32" t="str">
        <f>_xlfn.XLOOKUP(B83,UT_BLDG[Building name],UT_BLDG[Building code],"Enter Building name", 0)</f>
        <v>Enter Building name</v>
      </c>
      <c r="P83" s="32" t="str">
        <f>UPPER((_xlfn.XLOOKUP(H83,Table6[[Floor type ]],Table6[Prefix],"BLANK",0))&amp;I83)</f>
        <v>BLANK</v>
      </c>
      <c r="Q83" s="51" t="str">
        <f t="shared" si="2"/>
        <v>Enter Data</v>
      </c>
      <c r="R83" s="51" t="str">
        <f t="shared" si="3"/>
        <v>Enter Data</v>
      </c>
    </row>
    <row r="84" spans="1:18">
      <c r="A84" s="32">
        <v>76</v>
      </c>
      <c r="B84" s="47"/>
      <c r="C84" s="48"/>
      <c r="D84" s="49" t="e">
        <f>_xlfn.XLOOKUP(Table8[[#This Row],[Source/system 
]],System_Abbrv[System],System_Abbrv[NOTES (FLUID, PRESSURE, TEMPERATURE)],,0)</f>
        <v>#N/A</v>
      </c>
      <c r="G84" s="33"/>
      <c r="I84" s="50"/>
      <c r="K84" s="47"/>
      <c r="L84" s="32" t="str">
        <f>(_xlfn.XLOOKUP(C84,System_Abbrv[System],System_Abbrv[Abbreviation],"Enter Data",0))&amp;E84</f>
        <v>Enter Data</v>
      </c>
      <c r="M84" s="32" t="e" cm="1">
        <f t="array" ref="M84">_xlfn.XLOOKUP(Table8[[#This Row],[Downstream equipment /devices]],Equipment[Equipment/Component],Equipment[Abbreviation],_xludf.NA,0)</f>
        <v>#NAME?</v>
      </c>
      <c r="N84" s="32">
        <f>_xlfn.XLOOKUP(K84,UniformatCode[Level 4 System Type],UniformatCode[Level 4 Classification],"Enter Uniformat System type", 0)</f>
        <v>0</v>
      </c>
      <c r="O84" s="32" t="str">
        <f>_xlfn.XLOOKUP(B84,UT_BLDG[Building name],UT_BLDG[Building code],"Enter Building name", 0)</f>
        <v>Enter Building name</v>
      </c>
      <c r="P84" s="32" t="str">
        <f>UPPER((_xlfn.XLOOKUP(H84,Table6[[Floor type ]],Table6[Prefix],"BLANK",0))&amp;I84)</f>
        <v>BLANK</v>
      </c>
      <c r="Q84" s="51" t="str">
        <f t="shared" si="2"/>
        <v>Enter Data</v>
      </c>
      <c r="R84" s="51" t="str">
        <f t="shared" si="3"/>
        <v>Enter Data</v>
      </c>
    </row>
    <row r="85" spans="1:18">
      <c r="A85" s="32">
        <v>77</v>
      </c>
      <c r="B85" s="47"/>
      <c r="C85" s="48"/>
      <c r="D85" s="49" t="e">
        <f>_xlfn.XLOOKUP(Table8[[#This Row],[Source/system 
]],System_Abbrv[System],System_Abbrv[NOTES (FLUID, PRESSURE, TEMPERATURE)],,0)</f>
        <v>#N/A</v>
      </c>
      <c r="G85" s="33"/>
      <c r="I85" s="50"/>
      <c r="K85" s="47"/>
      <c r="L85" s="32" t="str">
        <f>(_xlfn.XLOOKUP(C85,System_Abbrv[System],System_Abbrv[Abbreviation],"Enter Data",0))&amp;E85</f>
        <v>Enter Data</v>
      </c>
      <c r="M85" s="32" t="e" cm="1">
        <f t="array" ref="M85">_xlfn.XLOOKUP(Table8[[#This Row],[Downstream equipment /devices]],Equipment[Equipment/Component],Equipment[Abbreviation],_xludf.NA,0)</f>
        <v>#NAME?</v>
      </c>
      <c r="N85" s="32">
        <f>_xlfn.XLOOKUP(K85,UniformatCode[Level 4 System Type],UniformatCode[Level 4 Classification],"Enter Uniformat System type", 0)</f>
        <v>0</v>
      </c>
      <c r="O85" s="32" t="str">
        <f>_xlfn.XLOOKUP(B85,UT_BLDG[Building name],UT_BLDG[Building code],"Enter Building name", 0)</f>
        <v>Enter Building name</v>
      </c>
      <c r="P85" s="32" t="str">
        <f>UPPER((_xlfn.XLOOKUP(H85,Table6[[Floor type ]],Table6[Prefix],"BLANK",0))&amp;I85)</f>
        <v>BLANK</v>
      </c>
      <c r="Q85" s="51" t="str">
        <f t="shared" si="2"/>
        <v>Enter Data</v>
      </c>
      <c r="R85" s="51" t="str">
        <f t="shared" si="3"/>
        <v>Enter Data</v>
      </c>
    </row>
    <row r="86" spans="1:18">
      <c r="A86" s="32">
        <v>78</v>
      </c>
      <c r="B86" s="47"/>
      <c r="C86" s="48"/>
      <c r="D86" s="49" t="e">
        <f>_xlfn.XLOOKUP(Table8[[#This Row],[Source/system 
]],System_Abbrv[System],System_Abbrv[NOTES (FLUID, PRESSURE, TEMPERATURE)],,0)</f>
        <v>#N/A</v>
      </c>
      <c r="G86" s="33"/>
      <c r="I86" s="50"/>
      <c r="K86" s="47"/>
      <c r="L86" s="32" t="str">
        <f>(_xlfn.XLOOKUP(C86,System_Abbrv[System],System_Abbrv[Abbreviation],"Enter Data",0))&amp;E86</f>
        <v>Enter Data</v>
      </c>
      <c r="M86" s="32" t="e" cm="1">
        <f t="array" ref="M86">_xlfn.XLOOKUP(Table8[[#This Row],[Downstream equipment /devices]],Equipment[Equipment/Component],Equipment[Abbreviation],_xludf.NA,0)</f>
        <v>#NAME?</v>
      </c>
      <c r="N86" s="32">
        <f>_xlfn.XLOOKUP(K86,UniformatCode[Level 4 System Type],UniformatCode[Level 4 Classification],"Enter Uniformat System type", 0)</f>
        <v>0</v>
      </c>
      <c r="O86" s="32" t="str">
        <f>_xlfn.XLOOKUP(B86,UT_BLDG[Building name],UT_BLDG[Building code],"Enter Building name", 0)</f>
        <v>Enter Building name</v>
      </c>
      <c r="P86" s="32" t="str">
        <f>UPPER((_xlfn.XLOOKUP(H86,Table6[[Floor type ]],Table6[Prefix],"BLANK",0))&amp;I86)</f>
        <v>BLANK</v>
      </c>
      <c r="Q86" s="51" t="str">
        <f t="shared" si="2"/>
        <v>Enter Data</v>
      </c>
      <c r="R86" s="51" t="str">
        <f t="shared" si="3"/>
        <v>Enter Data</v>
      </c>
    </row>
    <row r="87" spans="1:18">
      <c r="A87" s="32">
        <v>79</v>
      </c>
      <c r="B87" s="47"/>
      <c r="C87" s="48"/>
      <c r="D87" s="49" t="e">
        <f>_xlfn.XLOOKUP(Table8[[#This Row],[Source/system 
]],System_Abbrv[System],System_Abbrv[NOTES (FLUID, PRESSURE, TEMPERATURE)],,0)</f>
        <v>#N/A</v>
      </c>
      <c r="G87" s="33"/>
      <c r="I87" s="50"/>
      <c r="K87" s="47"/>
      <c r="L87" s="32" t="str">
        <f>(_xlfn.XLOOKUP(C87,System_Abbrv[System],System_Abbrv[Abbreviation],"Enter Data",0))&amp;E87</f>
        <v>Enter Data</v>
      </c>
      <c r="M87" s="32" t="e" cm="1">
        <f t="array" ref="M87">_xlfn.XLOOKUP(Table8[[#This Row],[Downstream equipment /devices]],Equipment[Equipment/Component],Equipment[Abbreviation],_xludf.NA,0)</f>
        <v>#NAME?</v>
      </c>
      <c r="N87" s="32">
        <f>_xlfn.XLOOKUP(K87,UniformatCode[Level 4 System Type],UniformatCode[Level 4 Classification],"Enter Uniformat System type", 0)</f>
        <v>0</v>
      </c>
      <c r="O87" s="32" t="str">
        <f>_xlfn.XLOOKUP(B87,UT_BLDG[Building name],UT_BLDG[Building code],"Enter Building name", 0)</f>
        <v>Enter Building name</v>
      </c>
      <c r="P87" s="32" t="str">
        <f>UPPER((_xlfn.XLOOKUP(H87,Table6[[Floor type ]],Table6[Prefix],"BLANK",0))&amp;I87)</f>
        <v>BLANK</v>
      </c>
      <c r="Q87" s="51" t="str">
        <f t="shared" si="2"/>
        <v>Enter Data</v>
      </c>
      <c r="R87" s="51" t="str">
        <f t="shared" si="3"/>
        <v>Enter Data</v>
      </c>
    </row>
    <row r="88" spans="1:18">
      <c r="A88" s="32">
        <v>80</v>
      </c>
      <c r="B88" s="47"/>
      <c r="C88" s="48"/>
      <c r="D88" s="49" t="e">
        <f>_xlfn.XLOOKUP(Table8[[#This Row],[Source/system 
]],System_Abbrv[System],System_Abbrv[NOTES (FLUID, PRESSURE, TEMPERATURE)],,0)</f>
        <v>#N/A</v>
      </c>
      <c r="G88" s="33"/>
      <c r="I88" s="50"/>
      <c r="K88" s="47"/>
      <c r="L88" s="32" t="str">
        <f>(_xlfn.XLOOKUP(C88,System_Abbrv[System],System_Abbrv[Abbreviation],"Enter Data",0))&amp;E88</f>
        <v>Enter Data</v>
      </c>
      <c r="M88" s="32" t="e" cm="1">
        <f t="array" ref="M88">_xlfn.XLOOKUP(Table8[[#This Row],[Downstream equipment /devices]],Equipment[Equipment/Component],Equipment[Abbreviation],_xludf.NA,0)</f>
        <v>#NAME?</v>
      </c>
      <c r="N88" s="32">
        <f>_xlfn.XLOOKUP(K88,UniformatCode[Level 4 System Type],UniformatCode[Level 4 Classification],"Enter Uniformat System type", 0)</f>
        <v>0</v>
      </c>
      <c r="O88" s="32" t="str">
        <f>_xlfn.XLOOKUP(B88,UT_BLDG[Building name],UT_BLDG[Building code],"Enter Building name", 0)</f>
        <v>Enter Building name</v>
      </c>
      <c r="P88" s="32" t="str">
        <f>UPPER((_xlfn.XLOOKUP(H88,Table6[[Floor type ]],Table6[Prefix],"BLANK",0))&amp;I88)</f>
        <v>BLANK</v>
      </c>
      <c r="Q88" s="51" t="str">
        <f t="shared" si="2"/>
        <v>Enter Data</v>
      </c>
      <c r="R88" s="51" t="str">
        <f t="shared" si="3"/>
        <v>Enter Data</v>
      </c>
    </row>
    <row r="89" spans="1:18">
      <c r="A89" s="32">
        <v>81</v>
      </c>
      <c r="B89" s="47"/>
      <c r="C89" s="48"/>
      <c r="D89" s="49" t="e">
        <f>_xlfn.XLOOKUP(Table8[[#This Row],[Source/system 
]],System_Abbrv[System],System_Abbrv[NOTES (FLUID, PRESSURE, TEMPERATURE)],,0)</f>
        <v>#N/A</v>
      </c>
      <c r="G89" s="33"/>
      <c r="I89" s="50"/>
      <c r="K89" s="47"/>
      <c r="L89" s="32" t="str">
        <f>(_xlfn.XLOOKUP(C89,System_Abbrv[System],System_Abbrv[Abbreviation],"Enter Data",0))&amp;E89</f>
        <v>Enter Data</v>
      </c>
      <c r="M89" s="32" t="e" cm="1">
        <f t="array" ref="M89">_xlfn.XLOOKUP(Table8[[#This Row],[Downstream equipment /devices]],Equipment[Equipment/Component],Equipment[Abbreviation],_xludf.NA,0)</f>
        <v>#NAME?</v>
      </c>
      <c r="N89" s="32">
        <f>_xlfn.XLOOKUP(K89,UniformatCode[Level 4 System Type],UniformatCode[Level 4 Classification],"Enter Uniformat System type", 0)</f>
        <v>0</v>
      </c>
      <c r="O89" s="32" t="str">
        <f>_xlfn.XLOOKUP(B89,UT_BLDG[Building name],UT_BLDG[Building code],"Enter Building name", 0)</f>
        <v>Enter Building name</v>
      </c>
      <c r="P89" s="32" t="str">
        <f>UPPER((_xlfn.XLOOKUP(H89,Table6[[Floor type ]],Table6[Prefix],"BLANK",0))&amp;I89)</f>
        <v>BLANK</v>
      </c>
      <c r="Q89" s="51" t="str">
        <f t="shared" si="2"/>
        <v>Enter Data</v>
      </c>
      <c r="R89" s="51" t="str">
        <f t="shared" si="3"/>
        <v>Enter Data</v>
      </c>
    </row>
    <row r="90" spans="1:18">
      <c r="A90" s="32">
        <v>82</v>
      </c>
      <c r="B90" s="47"/>
      <c r="C90" s="48"/>
      <c r="D90" s="49" t="e">
        <f>_xlfn.XLOOKUP(Table8[[#This Row],[Source/system 
]],System_Abbrv[System],System_Abbrv[NOTES (FLUID, PRESSURE, TEMPERATURE)],,0)</f>
        <v>#N/A</v>
      </c>
      <c r="G90" s="33"/>
      <c r="I90" s="50"/>
      <c r="K90" s="47"/>
      <c r="L90" s="32" t="str">
        <f>(_xlfn.XLOOKUP(C90,System_Abbrv[System],System_Abbrv[Abbreviation],"Enter Data",0))&amp;E90</f>
        <v>Enter Data</v>
      </c>
      <c r="M90" s="32" t="e" cm="1">
        <f t="array" ref="M90">_xlfn.XLOOKUP(Table8[[#This Row],[Downstream equipment /devices]],Equipment[Equipment/Component],Equipment[Abbreviation],_xludf.NA,0)</f>
        <v>#NAME?</v>
      </c>
      <c r="N90" s="32">
        <f>_xlfn.XLOOKUP(K90,UniformatCode[Level 4 System Type],UniformatCode[Level 4 Classification],"Enter Uniformat System type", 0)</f>
        <v>0</v>
      </c>
      <c r="O90" s="32" t="str">
        <f>_xlfn.XLOOKUP(B90,UT_BLDG[Building name],UT_BLDG[Building code],"Enter Building name", 0)</f>
        <v>Enter Building name</v>
      </c>
      <c r="P90" s="32" t="str">
        <f>UPPER((_xlfn.XLOOKUP(H90,Table6[[Floor type ]],Table6[Prefix],"BLANK",0))&amp;I90)</f>
        <v>BLANK</v>
      </c>
      <c r="Q90" s="51" t="str">
        <f t="shared" si="2"/>
        <v>Enter Data</v>
      </c>
      <c r="R90" s="51" t="str">
        <f t="shared" si="3"/>
        <v>Enter Data</v>
      </c>
    </row>
    <row r="91" spans="1:18">
      <c r="A91" s="32">
        <v>83</v>
      </c>
      <c r="B91" s="47"/>
      <c r="C91" s="48"/>
      <c r="D91" s="49" t="e">
        <f>_xlfn.XLOOKUP(Table8[[#This Row],[Source/system 
]],System_Abbrv[System],System_Abbrv[NOTES (FLUID, PRESSURE, TEMPERATURE)],,0)</f>
        <v>#N/A</v>
      </c>
      <c r="G91" s="33"/>
      <c r="I91" s="50"/>
      <c r="K91" s="47"/>
      <c r="L91" s="32" t="str">
        <f>(_xlfn.XLOOKUP(C91,System_Abbrv[System],System_Abbrv[Abbreviation],"Enter Data",0))&amp;E91</f>
        <v>Enter Data</v>
      </c>
      <c r="M91" s="32" t="e" cm="1">
        <f t="array" ref="M91">_xlfn.XLOOKUP(Table8[[#This Row],[Downstream equipment /devices]],Equipment[Equipment/Component],Equipment[Abbreviation],_xludf.NA,0)</f>
        <v>#NAME?</v>
      </c>
      <c r="N91" s="32">
        <f>_xlfn.XLOOKUP(K91,UniformatCode[Level 4 System Type],UniformatCode[Level 4 Classification],"Enter Uniformat System type", 0)</f>
        <v>0</v>
      </c>
      <c r="O91" s="32" t="str">
        <f>_xlfn.XLOOKUP(B91,UT_BLDG[Building name],UT_BLDG[Building code],"Enter Building name", 0)</f>
        <v>Enter Building name</v>
      </c>
      <c r="P91" s="32" t="str">
        <f>UPPER((_xlfn.XLOOKUP(H91,Table6[[Floor type ]],Table6[Prefix],"BLANK",0))&amp;I91)</f>
        <v>BLANK</v>
      </c>
      <c r="Q91" s="51" t="str">
        <f t="shared" si="2"/>
        <v>Enter Data</v>
      </c>
      <c r="R91" s="51" t="str">
        <f t="shared" si="3"/>
        <v>Enter Data</v>
      </c>
    </row>
    <row r="92" spans="1:18">
      <c r="A92" s="32">
        <v>84</v>
      </c>
      <c r="B92" s="47"/>
      <c r="C92" s="48"/>
      <c r="D92" s="49" t="e">
        <f>_xlfn.XLOOKUP(Table8[[#This Row],[Source/system 
]],System_Abbrv[System],System_Abbrv[NOTES (FLUID, PRESSURE, TEMPERATURE)],,0)</f>
        <v>#N/A</v>
      </c>
      <c r="G92" s="33"/>
      <c r="I92" s="50"/>
      <c r="K92" s="47"/>
      <c r="L92" s="32" t="str">
        <f>(_xlfn.XLOOKUP(C92,System_Abbrv[System],System_Abbrv[Abbreviation],"Enter Data",0))&amp;E92</f>
        <v>Enter Data</v>
      </c>
      <c r="M92" s="32" t="e" cm="1">
        <f t="array" ref="M92">_xlfn.XLOOKUP(Table8[[#This Row],[Downstream equipment /devices]],Equipment[Equipment/Component],Equipment[Abbreviation],_xludf.NA,0)</f>
        <v>#NAME?</v>
      </c>
      <c r="N92" s="32">
        <f>_xlfn.XLOOKUP(K92,UniformatCode[Level 4 System Type],UniformatCode[Level 4 Classification],"Enter Uniformat System type", 0)</f>
        <v>0</v>
      </c>
      <c r="O92" s="32" t="str">
        <f>_xlfn.XLOOKUP(B92,UT_BLDG[Building name],UT_BLDG[Building code],"Enter Building name", 0)</f>
        <v>Enter Building name</v>
      </c>
      <c r="P92" s="32" t="str">
        <f>UPPER((_xlfn.XLOOKUP(H92,Table6[[Floor type ]],Table6[Prefix],"BLANK",0))&amp;I92)</f>
        <v>BLANK</v>
      </c>
      <c r="Q92" s="51" t="str">
        <f t="shared" si="2"/>
        <v>Enter Data</v>
      </c>
      <c r="R92" s="51" t="str">
        <f t="shared" si="3"/>
        <v>Enter Data</v>
      </c>
    </row>
    <row r="93" spans="1:18">
      <c r="A93" s="32">
        <v>85</v>
      </c>
      <c r="B93" s="47"/>
      <c r="C93" s="48"/>
      <c r="D93" s="49" t="e">
        <f>_xlfn.XLOOKUP(Table8[[#This Row],[Source/system 
]],System_Abbrv[System],System_Abbrv[NOTES (FLUID, PRESSURE, TEMPERATURE)],,0)</f>
        <v>#N/A</v>
      </c>
      <c r="G93" s="33"/>
      <c r="I93" s="50"/>
      <c r="K93" s="47"/>
      <c r="L93" s="32" t="str">
        <f>(_xlfn.XLOOKUP(C93,System_Abbrv[System],System_Abbrv[Abbreviation],"Enter Data",0))&amp;E93</f>
        <v>Enter Data</v>
      </c>
      <c r="M93" s="32" t="e" cm="1">
        <f t="array" ref="M93">_xlfn.XLOOKUP(Table8[[#This Row],[Downstream equipment /devices]],Equipment[Equipment/Component],Equipment[Abbreviation],_xludf.NA,0)</f>
        <v>#NAME?</v>
      </c>
      <c r="N93" s="32">
        <f>_xlfn.XLOOKUP(K93,UniformatCode[Level 4 System Type],UniformatCode[Level 4 Classification],"Enter Uniformat System type", 0)</f>
        <v>0</v>
      </c>
      <c r="O93" s="32" t="str">
        <f>_xlfn.XLOOKUP(B93,UT_BLDG[Building name],UT_BLDG[Building code],"Enter Building name", 0)</f>
        <v>Enter Building name</v>
      </c>
      <c r="P93" s="32" t="str">
        <f>UPPER((_xlfn.XLOOKUP(H93,Table6[[Floor type ]],Table6[Prefix],"BLANK",0))&amp;I93)</f>
        <v>BLANK</v>
      </c>
      <c r="Q93" s="51" t="str">
        <f t="shared" si="2"/>
        <v>Enter Data</v>
      </c>
      <c r="R93" s="51" t="str">
        <f t="shared" si="3"/>
        <v>Enter Data</v>
      </c>
    </row>
    <row r="94" spans="1:18">
      <c r="A94" s="32">
        <v>86</v>
      </c>
      <c r="B94" s="47"/>
      <c r="C94" s="48"/>
      <c r="D94" s="49" t="e">
        <f>_xlfn.XLOOKUP(Table8[[#This Row],[Source/system 
]],System_Abbrv[System],System_Abbrv[NOTES (FLUID, PRESSURE, TEMPERATURE)],,0)</f>
        <v>#N/A</v>
      </c>
      <c r="G94" s="33"/>
      <c r="I94" s="50"/>
      <c r="K94" s="47"/>
      <c r="L94" s="32" t="str">
        <f>(_xlfn.XLOOKUP(C94,System_Abbrv[System],System_Abbrv[Abbreviation],"Enter Data",0))&amp;E94</f>
        <v>Enter Data</v>
      </c>
      <c r="M94" s="32" t="e" cm="1">
        <f t="array" ref="M94">_xlfn.XLOOKUP(Table8[[#This Row],[Downstream equipment /devices]],Equipment[Equipment/Component],Equipment[Abbreviation],_xludf.NA,0)</f>
        <v>#NAME?</v>
      </c>
      <c r="N94" s="32">
        <f>_xlfn.XLOOKUP(K94,UniformatCode[Level 4 System Type],UniformatCode[Level 4 Classification],"Enter Uniformat System type", 0)</f>
        <v>0</v>
      </c>
      <c r="O94" s="32" t="str">
        <f>_xlfn.XLOOKUP(B94,UT_BLDG[Building name],UT_BLDG[Building code],"Enter Building name", 0)</f>
        <v>Enter Building name</v>
      </c>
      <c r="P94" s="32" t="str">
        <f>UPPER((_xlfn.XLOOKUP(H94,Table6[[Floor type ]],Table6[Prefix],"BLANK",0))&amp;I94)</f>
        <v>BLANK</v>
      </c>
      <c r="Q94" s="51" t="str">
        <f t="shared" si="2"/>
        <v>Enter Data</v>
      </c>
      <c r="R94" s="51" t="str">
        <f t="shared" si="3"/>
        <v>Enter Data</v>
      </c>
    </row>
    <row r="95" spans="1:18">
      <c r="A95" s="32">
        <v>87</v>
      </c>
      <c r="B95" s="47"/>
      <c r="C95" s="48"/>
      <c r="D95" s="49" t="e">
        <f>_xlfn.XLOOKUP(Table8[[#This Row],[Source/system 
]],System_Abbrv[System],System_Abbrv[NOTES (FLUID, PRESSURE, TEMPERATURE)],,0)</f>
        <v>#N/A</v>
      </c>
      <c r="G95" s="33"/>
      <c r="I95" s="50"/>
      <c r="K95" s="47"/>
      <c r="L95" s="32" t="str">
        <f>(_xlfn.XLOOKUP(C95,System_Abbrv[System],System_Abbrv[Abbreviation],"Enter Data",0))&amp;E95</f>
        <v>Enter Data</v>
      </c>
      <c r="M95" s="32" t="e" cm="1">
        <f t="array" ref="M95">_xlfn.XLOOKUP(Table8[[#This Row],[Downstream equipment /devices]],Equipment[Equipment/Component],Equipment[Abbreviation],_xludf.NA,0)</f>
        <v>#NAME?</v>
      </c>
      <c r="N95" s="32">
        <f>_xlfn.XLOOKUP(K95,UniformatCode[Level 4 System Type],UniformatCode[Level 4 Classification],"Enter Uniformat System type", 0)</f>
        <v>0</v>
      </c>
      <c r="O95" s="32" t="str">
        <f>_xlfn.XLOOKUP(B95,UT_BLDG[Building name],UT_BLDG[Building code],"Enter Building name", 0)</f>
        <v>Enter Building name</v>
      </c>
      <c r="P95" s="32" t="str">
        <f>UPPER((_xlfn.XLOOKUP(H95,Table6[[Floor type ]],Table6[Prefix],"BLANK",0))&amp;I95)</f>
        <v>BLANK</v>
      </c>
      <c r="Q95" s="51" t="str">
        <f t="shared" si="2"/>
        <v>Enter Data</v>
      </c>
      <c r="R95" s="51" t="str">
        <f t="shared" si="3"/>
        <v>Enter Data</v>
      </c>
    </row>
    <row r="96" spans="1:18">
      <c r="A96" s="32">
        <v>88</v>
      </c>
      <c r="B96" s="47"/>
      <c r="C96" s="48"/>
      <c r="D96" s="49" t="e">
        <f>_xlfn.XLOOKUP(Table8[[#This Row],[Source/system 
]],System_Abbrv[System],System_Abbrv[NOTES (FLUID, PRESSURE, TEMPERATURE)],,0)</f>
        <v>#N/A</v>
      </c>
      <c r="G96" s="33"/>
      <c r="I96" s="50"/>
      <c r="K96" s="47"/>
      <c r="L96" s="32" t="str">
        <f>(_xlfn.XLOOKUP(C96,System_Abbrv[System],System_Abbrv[Abbreviation],"Enter Data",0))&amp;E96</f>
        <v>Enter Data</v>
      </c>
      <c r="M96" s="32" t="e" cm="1">
        <f t="array" ref="M96">_xlfn.XLOOKUP(Table8[[#This Row],[Downstream equipment /devices]],Equipment[Equipment/Component],Equipment[Abbreviation],_xludf.NA,0)</f>
        <v>#NAME?</v>
      </c>
      <c r="N96" s="32">
        <f>_xlfn.XLOOKUP(K96,UniformatCode[Level 4 System Type],UniformatCode[Level 4 Classification],"Enter Uniformat System type", 0)</f>
        <v>0</v>
      </c>
      <c r="O96" s="32" t="str">
        <f>_xlfn.XLOOKUP(B96,UT_BLDG[Building name],UT_BLDG[Building code],"Enter Building name", 0)</f>
        <v>Enter Building name</v>
      </c>
      <c r="P96" s="32" t="str">
        <f>UPPER((_xlfn.XLOOKUP(H96,Table6[[Floor type ]],Table6[Prefix],"BLANK",0))&amp;I96)</f>
        <v>BLANK</v>
      </c>
      <c r="Q96" s="51" t="str">
        <f t="shared" si="2"/>
        <v>Enter Data</v>
      </c>
      <c r="R96" s="51" t="str">
        <f t="shared" si="3"/>
        <v>Enter Data</v>
      </c>
    </row>
    <row r="97" spans="1:18">
      <c r="A97" s="32">
        <v>89</v>
      </c>
      <c r="B97" s="47"/>
      <c r="C97" s="48"/>
      <c r="D97" s="49" t="e">
        <f>_xlfn.XLOOKUP(Table8[[#This Row],[Source/system 
]],System_Abbrv[System],System_Abbrv[NOTES (FLUID, PRESSURE, TEMPERATURE)],,0)</f>
        <v>#N/A</v>
      </c>
      <c r="G97" s="33"/>
      <c r="I97" s="50"/>
      <c r="K97" s="47"/>
      <c r="L97" s="32" t="str">
        <f>(_xlfn.XLOOKUP(C97,System_Abbrv[System],System_Abbrv[Abbreviation],"Enter Data",0))&amp;E97</f>
        <v>Enter Data</v>
      </c>
      <c r="M97" s="32" t="e" cm="1">
        <f t="array" ref="M97">_xlfn.XLOOKUP(Table8[[#This Row],[Downstream equipment /devices]],Equipment[Equipment/Component],Equipment[Abbreviation],_xludf.NA,0)</f>
        <v>#NAME?</v>
      </c>
      <c r="N97" s="32">
        <f>_xlfn.XLOOKUP(K97,UniformatCode[Level 4 System Type],UniformatCode[Level 4 Classification],"Enter Uniformat System type", 0)</f>
        <v>0</v>
      </c>
      <c r="O97" s="32" t="str">
        <f>_xlfn.XLOOKUP(B97,UT_BLDG[Building name],UT_BLDG[Building code],"Enter Building name", 0)</f>
        <v>Enter Building name</v>
      </c>
      <c r="P97" s="32" t="str">
        <f>UPPER((_xlfn.XLOOKUP(H97,Table6[[Floor type ]],Table6[Prefix],"BLANK",0))&amp;I97)</f>
        <v>BLANK</v>
      </c>
      <c r="Q97" s="51" t="str">
        <f t="shared" si="2"/>
        <v>Enter Data</v>
      </c>
      <c r="R97" s="51" t="str">
        <f t="shared" si="3"/>
        <v>Enter Data</v>
      </c>
    </row>
    <row r="98" spans="1:18">
      <c r="A98" s="32">
        <v>90</v>
      </c>
      <c r="B98" s="47"/>
      <c r="C98" s="48"/>
      <c r="D98" s="49" t="e">
        <f>_xlfn.XLOOKUP(Table8[[#This Row],[Source/system 
]],System_Abbrv[System],System_Abbrv[NOTES (FLUID, PRESSURE, TEMPERATURE)],,0)</f>
        <v>#N/A</v>
      </c>
      <c r="G98" s="33"/>
      <c r="I98" s="50"/>
      <c r="K98" s="47"/>
      <c r="L98" s="32" t="str">
        <f>(_xlfn.XLOOKUP(C98,System_Abbrv[System],System_Abbrv[Abbreviation],"Enter Data",0))&amp;E98</f>
        <v>Enter Data</v>
      </c>
      <c r="M98" s="32" t="e" cm="1">
        <f t="array" ref="M98">_xlfn.XLOOKUP(Table8[[#This Row],[Downstream equipment /devices]],Equipment[Equipment/Component],Equipment[Abbreviation],_xludf.NA,0)</f>
        <v>#NAME?</v>
      </c>
      <c r="N98" s="32">
        <f>_xlfn.XLOOKUP(K98,UniformatCode[Level 4 System Type],UniformatCode[Level 4 Classification],"Enter Uniformat System type", 0)</f>
        <v>0</v>
      </c>
      <c r="O98" s="32" t="str">
        <f>_xlfn.XLOOKUP(B98,UT_BLDG[Building name],UT_BLDG[Building code],"Enter Building name", 0)</f>
        <v>Enter Building name</v>
      </c>
      <c r="P98" s="32" t="str">
        <f>UPPER((_xlfn.XLOOKUP(H98,Table6[[Floor type ]],Table6[Prefix],"BLANK",0))&amp;I98)</f>
        <v>BLANK</v>
      </c>
      <c r="Q98" s="51" t="str">
        <f t="shared" si="2"/>
        <v>Enter Data</v>
      </c>
      <c r="R98" s="51" t="str">
        <f t="shared" si="3"/>
        <v>Enter Data</v>
      </c>
    </row>
    <row r="99" spans="1:18">
      <c r="A99" s="32">
        <v>91</v>
      </c>
      <c r="B99" s="47"/>
      <c r="C99" s="48"/>
      <c r="D99" s="49" t="e">
        <f>_xlfn.XLOOKUP(Table8[[#This Row],[Source/system 
]],System_Abbrv[System],System_Abbrv[NOTES (FLUID, PRESSURE, TEMPERATURE)],,0)</f>
        <v>#N/A</v>
      </c>
      <c r="G99" s="33"/>
      <c r="I99" s="50"/>
      <c r="K99" s="47"/>
      <c r="L99" s="32" t="str">
        <f>(_xlfn.XLOOKUP(C99,System_Abbrv[System],System_Abbrv[Abbreviation],"Enter Data",0))&amp;E99</f>
        <v>Enter Data</v>
      </c>
      <c r="M99" s="32" t="e" cm="1">
        <f t="array" ref="M99">_xlfn.XLOOKUP(Table8[[#This Row],[Downstream equipment /devices]],Equipment[Equipment/Component],Equipment[Abbreviation],_xludf.NA,0)</f>
        <v>#NAME?</v>
      </c>
      <c r="N99" s="32">
        <f>_xlfn.XLOOKUP(K99,UniformatCode[Level 4 System Type],UniformatCode[Level 4 Classification],"Enter Uniformat System type", 0)</f>
        <v>0</v>
      </c>
      <c r="O99" s="32" t="str">
        <f>_xlfn.XLOOKUP(B99,UT_BLDG[Building name],UT_BLDG[Building code],"Enter Building name", 0)</f>
        <v>Enter Building name</v>
      </c>
      <c r="P99" s="32" t="str">
        <f>UPPER((_xlfn.XLOOKUP(H99,Table6[[Floor type ]],Table6[Prefix],"BLANK",0))&amp;I99)</f>
        <v>BLANK</v>
      </c>
      <c r="Q99" s="51" t="str">
        <f t="shared" si="2"/>
        <v>Enter Data</v>
      </c>
      <c r="R99" s="51" t="str">
        <f t="shared" si="3"/>
        <v>Enter Data</v>
      </c>
    </row>
    <row r="100" spans="1:18">
      <c r="A100" s="32">
        <v>92</v>
      </c>
      <c r="B100" s="47"/>
      <c r="C100" s="48"/>
      <c r="D100" s="49" t="e">
        <f>_xlfn.XLOOKUP(Table8[[#This Row],[Source/system 
]],System_Abbrv[System],System_Abbrv[NOTES (FLUID, PRESSURE, TEMPERATURE)],,0)</f>
        <v>#N/A</v>
      </c>
      <c r="G100" s="33"/>
      <c r="I100" s="50"/>
      <c r="K100" s="47"/>
      <c r="L100" s="32" t="str">
        <f>(_xlfn.XLOOKUP(C100,System_Abbrv[System],System_Abbrv[Abbreviation],"Enter Data",0))&amp;E100</f>
        <v>Enter Data</v>
      </c>
      <c r="M100" s="32" t="e" cm="1">
        <f t="array" ref="M100">_xlfn.XLOOKUP(Table8[[#This Row],[Downstream equipment /devices]],Equipment[Equipment/Component],Equipment[Abbreviation],_xludf.NA,0)</f>
        <v>#NAME?</v>
      </c>
      <c r="N100" s="32">
        <f>_xlfn.XLOOKUP(K100,UniformatCode[Level 4 System Type],UniformatCode[Level 4 Classification],"Enter Uniformat System type", 0)</f>
        <v>0</v>
      </c>
      <c r="O100" s="32" t="str">
        <f>_xlfn.XLOOKUP(B100,UT_BLDG[Building name],UT_BLDG[Building code],"Enter Building name", 0)</f>
        <v>Enter Building name</v>
      </c>
      <c r="P100" s="32" t="str">
        <f>UPPER((_xlfn.XLOOKUP(H100,Table6[[Floor type ]],Table6[Prefix],"BLANK",0))&amp;I100)</f>
        <v>BLANK</v>
      </c>
      <c r="Q100" s="51" t="str">
        <f t="shared" si="2"/>
        <v>Enter Data</v>
      </c>
      <c r="R100" s="51" t="str">
        <f t="shared" si="3"/>
        <v>Enter Data</v>
      </c>
    </row>
    <row r="101" spans="1:18">
      <c r="A101" s="32">
        <v>93</v>
      </c>
      <c r="B101" s="47"/>
      <c r="C101" s="48"/>
      <c r="D101" s="49" t="e">
        <f>_xlfn.XLOOKUP(Table8[[#This Row],[Source/system 
]],System_Abbrv[System],System_Abbrv[NOTES (FLUID, PRESSURE, TEMPERATURE)],,0)</f>
        <v>#N/A</v>
      </c>
      <c r="G101" s="33"/>
      <c r="I101" s="50"/>
      <c r="K101" s="47"/>
      <c r="L101" s="32" t="str">
        <f>(_xlfn.XLOOKUP(C101,System_Abbrv[System],System_Abbrv[Abbreviation],"Enter Data",0))&amp;E101</f>
        <v>Enter Data</v>
      </c>
      <c r="M101" s="32" t="e" cm="1">
        <f t="array" ref="M101">_xlfn.XLOOKUP(Table8[[#This Row],[Downstream equipment /devices]],Equipment[Equipment/Component],Equipment[Abbreviation],_xludf.NA,0)</f>
        <v>#NAME?</v>
      </c>
      <c r="N101" s="32">
        <f>_xlfn.XLOOKUP(K101,UniformatCode[Level 4 System Type],UniformatCode[Level 4 Classification],"Enter Uniformat System type", 0)</f>
        <v>0</v>
      </c>
      <c r="O101" s="32" t="str">
        <f>_xlfn.XLOOKUP(B101,UT_BLDG[Building name],UT_BLDG[Building code],"Enter Building name", 0)</f>
        <v>Enter Building name</v>
      </c>
      <c r="P101" s="32" t="str">
        <f>UPPER((_xlfn.XLOOKUP(H101,Table6[[Floor type ]],Table6[Prefix],"BLANK",0))&amp;I101)</f>
        <v>BLANK</v>
      </c>
      <c r="Q101" s="51" t="str">
        <f t="shared" si="2"/>
        <v>Enter Data</v>
      </c>
      <c r="R101" s="51" t="str">
        <f t="shared" si="3"/>
        <v>Enter Data</v>
      </c>
    </row>
    <row r="102" spans="1:18">
      <c r="A102" s="32">
        <v>94</v>
      </c>
      <c r="B102" s="47"/>
      <c r="C102" s="48"/>
      <c r="D102" s="49" t="e">
        <f>_xlfn.XLOOKUP(Table8[[#This Row],[Source/system 
]],System_Abbrv[System],System_Abbrv[NOTES (FLUID, PRESSURE, TEMPERATURE)],,0)</f>
        <v>#N/A</v>
      </c>
      <c r="G102" s="33"/>
      <c r="I102" s="50"/>
      <c r="K102" s="47"/>
      <c r="L102" s="32" t="str">
        <f>(_xlfn.XLOOKUP(C102,System_Abbrv[System],System_Abbrv[Abbreviation],"Enter Data",0))&amp;E102</f>
        <v>Enter Data</v>
      </c>
      <c r="M102" s="32" t="e" cm="1">
        <f t="array" ref="M102">_xlfn.XLOOKUP(Table8[[#This Row],[Downstream equipment /devices]],Equipment[Equipment/Component],Equipment[Abbreviation],_xludf.NA,0)</f>
        <v>#NAME?</v>
      </c>
      <c r="N102" s="32">
        <f>_xlfn.XLOOKUP(K102,UniformatCode[Level 4 System Type],UniformatCode[Level 4 Classification],"Enter Uniformat System type", 0)</f>
        <v>0</v>
      </c>
      <c r="O102" s="32" t="str">
        <f>_xlfn.XLOOKUP(B102,UT_BLDG[Building name],UT_BLDG[Building code],"Enter Building name", 0)</f>
        <v>Enter Building name</v>
      </c>
      <c r="P102" s="32" t="str">
        <f>UPPER((_xlfn.XLOOKUP(H102,Table6[[Floor type ]],Table6[Prefix],"BLANK",0))&amp;I102)</f>
        <v>BLANK</v>
      </c>
      <c r="Q102" s="51" t="str">
        <f t="shared" si="2"/>
        <v>Enter Data</v>
      </c>
      <c r="R102" s="51" t="str">
        <f t="shared" si="3"/>
        <v>Enter Data</v>
      </c>
    </row>
    <row r="103" spans="1:18">
      <c r="A103" s="32">
        <v>95</v>
      </c>
      <c r="B103" s="47"/>
      <c r="C103" s="48"/>
      <c r="D103" s="49" t="e">
        <f>_xlfn.XLOOKUP(Table8[[#This Row],[Source/system 
]],System_Abbrv[System],System_Abbrv[NOTES (FLUID, PRESSURE, TEMPERATURE)],,0)</f>
        <v>#N/A</v>
      </c>
      <c r="G103" s="33"/>
      <c r="I103" s="50"/>
      <c r="K103" s="47"/>
      <c r="L103" s="32" t="str">
        <f>(_xlfn.XLOOKUP(C103,System_Abbrv[System],System_Abbrv[Abbreviation],"Enter Data",0))&amp;E103</f>
        <v>Enter Data</v>
      </c>
      <c r="M103" s="32" t="e" cm="1">
        <f t="array" ref="M103">_xlfn.XLOOKUP(Table8[[#This Row],[Downstream equipment /devices]],Equipment[Equipment/Component],Equipment[Abbreviation],_xludf.NA,0)</f>
        <v>#NAME?</v>
      </c>
      <c r="N103" s="32">
        <f>_xlfn.XLOOKUP(K103,UniformatCode[Level 4 System Type],UniformatCode[Level 4 Classification],"Enter Uniformat System type", 0)</f>
        <v>0</v>
      </c>
      <c r="O103" s="32" t="str">
        <f>_xlfn.XLOOKUP(B103,UT_BLDG[Building name],UT_BLDG[Building code],"Enter Building name", 0)</f>
        <v>Enter Building name</v>
      </c>
      <c r="P103" s="32" t="str">
        <f>UPPER((_xlfn.XLOOKUP(H103,Table6[[Floor type ]],Table6[Prefix],"BLANK",0))&amp;I103)</f>
        <v>BLANK</v>
      </c>
      <c r="Q103" s="51" t="str">
        <f t="shared" si="2"/>
        <v>Enter Data</v>
      </c>
      <c r="R103" s="51" t="str">
        <f t="shared" si="3"/>
        <v>Enter Data</v>
      </c>
    </row>
    <row r="104" spans="1:18">
      <c r="A104" s="32">
        <v>96</v>
      </c>
      <c r="B104" s="47"/>
      <c r="C104" s="48"/>
      <c r="D104" s="49" t="e">
        <f>_xlfn.XLOOKUP(Table8[[#This Row],[Source/system 
]],System_Abbrv[System],System_Abbrv[NOTES (FLUID, PRESSURE, TEMPERATURE)],,0)</f>
        <v>#N/A</v>
      </c>
      <c r="G104" s="33"/>
      <c r="I104" s="50"/>
      <c r="K104" s="47"/>
      <c r="L104" s="32" t="str">
        <f>(_xlfn.XLOOKUP(C104,System_Abbrv[System],System_Abbrv[Abbreviation],"Enter Data",0))&amp;E104</f>
        <v>Enter Data</v>
      </c>
      <c r="M104" s="32" t="e" cm="1">
        <f t="array" ref="M104">_xlfn.XLOOKUP(Table8[[#This Row],[Downstream equipment /devices]],Equipment[Equipment/Component],Equipment[Abbreviation],_xludf.NA,0)</f>
        <v>#NAME?</v>
      </c>
      <c r="N104" s="32">
        <f>_xlfn.XLOOKUP(K104,UniformatCode[Level 4 System Type],UniformatCode[Level 4 Classification],"Enter Uniformat System type", 0)</f>
        <v>0</v>
      </c>
      <c r="O104" s="32" t="str">
        <f>_xlfn.XLOOKUP(B104,UT_BLDG[Building name],UT_BLDG[Building code],"Enter Building name", 0)</f>
        <v>Enter Building name</v>
      </c>
      <c r="P104" s="32" t="str">
        <f>UPPER((_xlfn.XLOOKUP(H104,Table6[[Floor type ]],Table6[Prefix],"BLANK",0))&amp;I104)</f>
        <v>BLANK</v>
      </c>
      <c r="Q104" s="51" t="str">
        <f t="shared" si="2"/>
        <v>Enter Data</v>
      </c>
      <c r="R104" s="51" t="str">
        <f t="shared" si="3"/>
        <v>Enter Data</v>
      </c>
    </row>
    <row r="105" spans="1:18">
      <c r="A105" s="32">
        <v>97</v>
      </c>
      <c r="B105" s="47"/>
      <c r="C105" s="48"/>
      <c r="D105" s="49" t="e">
        <f>_xlfn.XLOOKUP(Table8[[#This Row],[Source/system 
]],System_Abbrv[System],System_Abbrv[NOTES (FLUID, PRESSURE, TEMPERATURE)],,0)</f>
        <v>#N/A</v>
      </c>
      <c r="G105" s="33"/>
      <c r="I105" s="50"/>
      <c r="K105" s="47"/>
      <c r="L105" s="32" t="str">
        <f>(_xlfn.XLOOKUP(C105,System_Abbrv[System],System_Abbrv[Abbreviation],"Enter Data",0))&amp;E105</f>
        <v>Enter Data</v>
      </c>
      <c r="M105" s="32" t="e" cm="1">
        <f t="array" ref="M105">_xlfn.XLOOKUP(Table8[[#This Row],[Downstream equipment /devices]],Equipment[Equipment/Component],Equipment[Abbreviation],_xludf.NA,0)</f>
        <v>#NAME?</v>
      </c>
      <c r="N105" s="32">
        <f>_xlfn.XLOOKUP(K105,UniformatCode[Level 4 System Type],UniformatCode[Level 4 Classification],"Enter Uniformat System type", 0)</f>
        <v>0</v>
      </c>
      <c r="O105" s="32" t="str">
        <f>_xlfn.XLOOKUP(B105,UT_BLDG[Building name],UT_BLDG[Building code],"Enter Building name", 0)</f>
        <v>Enter Building name</v>
      </c>
      <c r="P105" s="32" t="str">
        <f>UPPER((_xlfn.XLOOKUP(H105,Table6[[Floor type ]],Table6[Prefix],"BLANK",0))&amp;I105)</f>
        <v>BLANK</v>
      </c>
      <c r="Q105" s="51" t="str">
        <f t="shared" si="2"/>
        <v>Enter Data</v>
      </c>
      <c r="R105" s="51" t="str">
        <f t="shared" si="3"/>
        <v>Enter Data</v>
      </c>
    </row>
    <row r="106" spans="1:18">
      <c r="A106" s="32">
        <v>98</v>
      </c>
      <c r="B106" s="47"/>
      <c r="C106" s="48"/>
      <c r="D106" s="49" t="e">
        <f>_xlfn.XLOOKUP(Table8[[#This Row],[Source/system 
]],System_Abbrv[System],System_Abbrv[NOTES (FLUID, PRESSURE, TEMPERATURE)],,0)</f>
        <v>#N/A</v>
      </c>
      <c r="G106" s="33"/>
      <c r="I106" s="50"/>
      <c r="K106" s="47"/>
      <c r="L106" s="32" t="str">
        <f>(_xlfn.XLOOKUP(C106,System_Abbrv[System],System_Abbrv[Abbreviation],"Enter Data",0))&amp;E106</f>
        <v>Enter Data</v>
      </c>
      <c r="M106" s="32" t="e" cm="1">
        <f t="array" ref="M106">_xlfn.XLOOKUP(Table8[[#This Row],[Downstream equipment /devices]],Equipment[Equipment/Component],Equipment[Abbreviation],_xludf.NA,0)</f>
        <v>#NAME?</v>
      </c>
      <c r="N106" s="32">
        <f>_xlfn.XLOOKUP(K106,UniformatCode[Level 4 System Type],UniformatCode[Level 4 Classification],"Enter Uniformat System type", 0)</f>
        <v>0</v>
      </c>
      <c r="O106" s="32" t="str">
        <f>_xlfn.XLOOKUP(B106,UT_BLDG[Building name],UT_BLDG[Building code],"Enter Building name", 0)</f>
        <v>Enter Building name</v>
      </c>
      <c r="P106" s="32" t="str">
        <f>UPPER((_xlfn.XLOOKUP(H106,Table6[[Floor type ]],Table6[Prefix],"BLANK",0))&amp;I106)</f>
        <v>BLANK</v>
      </c>
      <c r="Q106" s="51" t="str">
        <f t="shared" si="2"/>
        <v>Enter Data</v>
      </c>
      <c r="R106" s="51" t="str">
        <f t="shared" si="3"/>
        <v>Enter Data</v>
      </c>
    </row>
    <row r="107" spans="1:18">
      <c r="A107" s="32">
        <v>99</v>
      </c>
      <c r="B107" s="47"/>
      <c r="C107" s="48"/>
      <c r="D107" s="49" t="e">
        <f>_xlfn.XLOOKUP(Table8[[#This Row],[Source/system 
]],System_Abbrv[System],System_Abbrv[NOTES (FLUID, PRESSURE, TEMPERATURE)],,0)</f>
        <v>#N/A</v>
      </c>
      <c r="G107" s="33"/>
      <c r="I107" s="50"/>
      <c r="K107" s="47"/>
      <c r="L107" s="32" t="str">
        <f>(_xlfn.XLOOKUP(C107,System_Abbrv[System],System_Abbrv[Abbreviation],"Enter Data",0))&amp;E107</f>
        <v>Enter Data</v>
      </c>
      <c r="M107" s="32" t="e" cm="1">
        <f t="array" ref="M107">_xlfn.XLOOKUP(Table8[[#This Row],[Downstream equipment /devices]],Equipment[Equipment/Component],Equipment[Abbreviation],_xludf.NA,0)</f>
        <v>#NAME?</v>
      </c>
      <c r="N107" s="32">
        <f>_xlfn.XLOOKUP(K107,UniformatCode[Level 4 System Type],UniformatCode[Level 4 Classification],"Enter Uniformat System type", 0)</f>
        <v>0</v>
      </c>
      <c r="O107" s="32" t="str">
        <f>_xlfn.XLOOKUP(B107,UT_BLDG[Building name],UT_BLDG[Building code],"Enter Building name", 0)</f>
        <v>Enter Building name</v>
      </c>
      <c r="P107" s="32" t="str">
        <f>UPPER((_xlfn.XLOOKUP(H107,Table6[[Floor type ]],Table6[Prefix],"BLANK",0))&amp;I107)</f>
        <v>BLANK</v>
      </c>
      <c r="Q107" s="51" t="str">
        <f t="shared" si="2"/>
        <v>Enter Data</v>
      </c>
      <c r="R107" s="51" t="str">
        <f t="shared" si="3"/>
        <v>Enter Data</v>
      </c>
    </row>
    <row r="108" spans="1:18">
      <c r="A108" s="32">
        <v>100</v>
      </c>
      <c r="B108" s="47"/>
      <c r="C108" s="48"/>
      <c r="D108" s="49" t="e">
        <f>_xlfn.XLOOKUP(Table8[[#This Row],[Source/system 
]],System_Abbrv[System],System_Abbrv[NOTES (FLUID, PRESSURE, TEMPERATURE)],,0)</f>
        <v>#N/A</v>
      </c>
      <c r="G108" s="33"/>
      <c r="I108" s="50"/>
      <c r="K108" s="47"/>
      <c r="L108" s="32" t="str">
        <f>(_xlfn.XLOOKUP(C108,System_Abbrv[System],System_Abbrv[Abbreviation],"Enter Data",0))&amp;E108</f>
        <v>Enter Data</v>
      </c>
      <c r="M108" s="32" t="e" cm="1">
        <f t="array" ref="M108">_xlfn.XLOOKUP(Table8[[#This Row],[Downstream equipment /devices]],Equipment[Equipment/Component],Equipment[Abbreviation],_xludf.NA,0)</f>
        <v>#NAME?</v>
      </c>
      <c r="N108" s="32">
        <f>_xlfn.XLOOKUP(K108,UniformatCode[Level 4 System Type],UniformatCode[Level 4 Classification],"Enter Uniformat System type", 0)</f>
        <v>0</v>
      </c>
      <c r="O108" s="32" t="str">
        <f>_xlfn.XLOOKUP(B108,UT_BLDG[Building name],UT_BLDG[Building code],"Enter Building name", 0)</f>
        <v>Enter Building name</v>
      </c>
      <c r="P108" s="32" t="str">
        <f>UPPER((_xlfn.XLOOKUP(H108,Table6[[Floor type ]],Table6[Prefix],"BLANK",0))&amp;I108)</f>
        <v>BLANK</v>
      </c>
      <c r="Q108" s="51" t="str">
        <f t="shared" si="2"/>
        <v>Enter Data</v>
      </c>
      <c r="R108" s="51" t="str">
        <f t="shared" si="3"/>
        <v>Enter Data</v>
      </c>
    </row>
  </sheetData>
  <mergeCells count="1">
    <mergeCell ref="E2:J2"/>
  </mergeCells>
  <conditionalFormatting sqref="C9:C108">
    <cfRule type="containsText" dxfId="59" priority="6" operator="containsText" text="00-Select a system from dropdown">
      <formula>NOT(ISERROR(SEARCH("00-Select a system from dropdown",C9)))</formula>
    </cfRule>
  </conditionalFormatting>
  <conditionalFormatting sqref="D9:D108">
    <cfRule type="containsErrors" dxfId="58" priority="1">
      <formula>ISERROR(D9)</formula>
    </cfRule>
    <cfRule type="containsText" dxfId="57" priority="2" operator="containsText" text="N/A">
      <formula>NOT(ISERROR(SEARCH("N/A",D9)))</formula>
    </cfRule>
    <cfRule type="containsText" dxfId="56" priority="5" operator="containsText" text="Pending input">
      <formula>NOT(ISERROR(SEARCH("Pending input",D9)))</formula>
    </cfRule>
  </conditionalFormatting>
  <conditionalFormatting sqref="D14">
    <cfRule type="containsText" dxfId="55" priority="7" operator="containsText" text="Enter Building Name">
      <formula>NOT(ISERROR(SEARCH("Enter Building Name",D14)))</formula>
    </cfRule>
    <cfRule type="containsText" dxfId="54" priority="8" operator="containsText" text="Blank">
      <formula>NOT(ISERROR(SEARCH("Blank",D14)))</formula>
    </cfRule>
    <cfRule type="containsText" dxfId="53" priority="9" operator="containsText" text="ENTER Building Name">
      <formula>NOT(ISERROR(SEARCH("ENTER Building Name",D14)))</formula>
    </cfRule>
    <cfRule type="containsText" dxfId="52" priority="10" operator="containsText" text="ENTER Uniformat system type">
      <formula>NOT(ISERROR(SEARCH("ENTER Uniformat system type",D14)))</formula>
    </cfRule>
    <cfRule type="containsText" dxfId="51" priority="11" operator="containsText" text="ENTER DATA">
      <formula>NOT(ISERROR(SEARCH("ENTER DATA",D14)))</formula>
    </cfRule>
    <cfRule type="containsText" dxfId="50" priority="12" operator="containsText" text="000">
      <formula>NOT(ISERROR(SEARCH("000",D14)))</formula>
    </cfRule>
  </conditionalFormatting>
  <conditionalFormatting sqref="L9:R108 N109:T1048576">
    <cfRule type="containsText" dxfId="49" priority="15" operator="containsText" text="Enter Building Name">
      <formula>NOT(ISERROR(SEARCH("Enter Building Name",L9)))</formula>
    </cfRule>
  </conditionalFormatting>
  <conditionalFormatting sqref="M1:M108 O109:O1048576">
    <cfRule type="containsText" dxfId="48" priority="13" operator="containsText" text="0">
      <formula>NOT(ISERROR(SEARCH("0",M1)))</formula>
    </cfRule>
  </conditionalFormatting>
  <conditionalFormatting sqref="P9:P108 L11:P108 R11:R108 N109:T1048576">
    <cfRule type="containsText" dxfId="47" priority="16" operator="containsText" text="Blank">
      <formula>NOT(ISERROR(SEARCH("Blank",L9)))</formula>
    </cfRule>
    <cfRule type="containsText" dxfId="46" priority="17" operator="containsText" text="ENTER Building Name">
      <formula>NOT(ISERROR(SEARCH("ENTER Building Name",L9)))</formula>
    </cfRule>
    <cfRule type="containsText" dxfId="45" priority="18" operator="containsText" text="ENTER Uniformat system type">
      <formula>NOT(ISERROR(SEARCH("ENTER Uniformat system type",L9)))</formula>
    </cfRule>
    <cfRule type="containsText" dxfId="44" priority="19" operator="containsText" text="ENTER DATA">
      <formula>NOT(ISERROR(SEARCH("ENTER DATA",L9)))</formula>
    </cfRule>
  </conditionalFormatting>
  <conditionalFormatting sqref="Q9:Q108">
    <cfRule type="containsText" dxfId="43" priority="3" operator="containsText" text="Enter Data">
      <formula>NOT(ISERROR(SEARCH("Enter Data",Q9)))</formula>
    </cfRule>
    <cfRule type="containsText" dxfId="42" priority="4" operator="containsText" text="Enter Data-0-0">
      <formula>NOT(ISERROR(SEARCH("Enter Data-0-0",Q9)))</formula>
    </cfRule>
  </conditionalFormatting>
  <dataValidations count="1">
    <dataValidation type="custom" allowBlank="1" showInputMessage="1" showErrorMessage="1" promptTitle="If custom Floor type selected" prompt="You cannot enter value here if custom floor type is selected. " sqref="I11:I108 I9" xr:uid="{6BFCF6D1-A1C5-43FE-8DBF-B31B3AA3F584}">
      <formula1>INDIRECT("G" &amp; ROW())&lt;&gt;"Custom"</formula1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0" operator="containsText" id="{629ECED1-4B65-4EFA-BB65-16F463DD8C6B}">
            <xm:f>NOT(ISERROR(SEARCH(Enter-0-0,L9)))</xm:f>
            <xm:f>Enter-0-0</xm:f>
            <x14:dxf>
              <font>
                <color theme="0"/>
              </font>
            </x14:dxf>
          </x14:cfRule>
          <xm:sqref>L9:R108 N109:T1048576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34E7F274-D0F6-42CD-B762-F2CBA3C6E887}">
          <x14:formula1>
            <xm:f>'DATA - U of T Building Names'!$C$4:$C$139</xm:f>
          </x14:formula1>
          <xm:sqref>B9:B1048576</xm:sqref>
        </x14:dataValidation>
        <x14:dataValidation type="list" allowBlank="1" showInputMessage="1" showErrorMessage="1" xr:uid="{9F87BE22-7CDA-4923-AFCE-C701AE82C859}">
          <x14:formula1>
            <xm:f>'DATA - FLR and UniFormat System'!$A$8:$A$14</xm:f>
          </x14:formula1>
          <xm:sqref>J109:J1048576 H9:H108</xm:sqref>
        </x14:dataValidation>
        <x14:dataValidation type="list" allowBlank="1" showInputMessage="1" showErrorMessage="1" xr:uid="{6FD52C8E-0DA3-468C-B9E1-662D48C654EB}">
          <x14:formula1>
            <xm:f>'DATA - FLR and UniFormat System'!$C$29:$C$166</xm:f>
          </x14:formula1>
          <xm:sqref>L109:L1048576 K9:K108</xm:sqref>
        </x14:dataValidation>
        <x14:dataValidation type="list" allowBlank="1" showInputMessage="1" showErrorMessage="1" xr:uid="{45B79AC4-9407-4F1C-83F8-AB669807F7F3}">
          <x14:formula1>
            <xm:f>'DATA - abbreviations'!$B$7:$B$89</xm:f>
          </x14:formula1>
          <xm:sqref>F109:G1048576 C9:C108</xm:sqref>
        </x14:dataValidation>
        <x14:dataValidation type="list" allowBlank="1" showInputMessage="1" showErrorMessage="1" xr:uid="{14B9F6CE-71F4-4174-B832-12943CDC9ECC}">
          <x14:formula1>
            <xm:f>'DATA - abbreviations'!$B$99:$B$280</xm:f>
          </x14:formula1>
          <xm:sqref>F9:F108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89699-7E41-4084-A77F-F4C36BF79D29}">
  <dimension ref="A1"/>
  <sheetViews>
    <sheetView topLeftCell="A35" workbookViewId="0">
      <selection activeCell="AA76" sqref="AA76"/>
    </sheetView>
  </sheetViews>
  <sheetFormatPr defaultRowHeight="14.45"/>
  <sheetData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C1E21-0C44-4836-AD3F-296C726A706F}">
  <dimension ref="A3:C139"/>
  <sheetViews>
    <sheetView topLeftCell="A123" workbookViewId="0">
      <selection activeCell="C3" sqref="C3"/>
    </sheetView>
  </sheetViews>
  <sheetFormatPr defaultColWidth="8.7109375" defaultRowHeight="14.1"/>
  <cols>
    <col min="1" max="1" width="28.28515625" style="2" customWidth="1"/>
    <col min="2" max="2" width="18.85546875" style="2" customWidth="1"/>
    <col min="3" max="3" width="52.42578125" style="2" customWidth="1"/>
    <col min="4" max="16384" width="8.7109375" style="2"/>
  </cols>
  <sheetData>
    <row r="3" spans="1:3">
      <c r="A3" s="8" t="s">
        <v>96</v>
      </c>
      <c r="B3" s="8" t="s">
        <v>97</v>
      </c>
      <c r="C3" s="8" t="s">
        <v>37</v>
      </c>
    </row>
    <row r="4" spans="1:3">
      <c r="A4" s="9" t="s">
        <v>98</v>
      </c>
      <c r="B4" s="10" t="s">
        <v>99</v>
      </c>
      <c r="C4" s="9" t="s">
        <v>100</v>
      </c>
    </row>
    <row r="5" spans="1:3">
      <c r="A5" s="9" t="s">
        <v>98</v>
      </c>
      <c r="B5" s="10" t="s">
        <v>101</v>
      </c>
      <c r="C5" s="9" t="s">
        <v>102</v>
      </c>
    </row>
    <row r="6" spans="1:3">
      <c r="A6" s="9" t="s">
        <v>98</v>
      </c>
      <c r="B6" s="10" t="s">
        <v>103</v>
      </c>
      <c r="C6" s="9" t="s">
        <v>104</v>
      </c>
    </row>
    <row r="7" spans="1:3">
      <c r="A7" s="9" t="s">
        <v>98</v>
      </c>
      <c r="B7" s="10" t="s">
        <v>105</v>
      </c>
      <c r="C7" s="9" t="s">
        <v>94</v>
      </c>
    </row>
    <row r="8" spans="1:3">
      <c r="A8" s="9" t="s">
        <v>98</v>
      </c>
      <c r="B8" s="10" t="s">
        <v>106</v>
      </c>
      <c r="C8" s="9" t="s">
        <v>107</v>
      </c>
    </row>
    <row r="9" spans="1:3">
      <c r="A9" s="9" t="s">
        <v>98</v>
      </c>
      <c r="B9" s="10" t="s">
        <v>108</v>
      </c>
      <c r="C9" s="9" t="s">
        <v>109</v>
      </c>
    </row>
    <row r="10" spans="1:3">
      <c r="A10" s="9" t="s">
        <v>98</v>
      </c>
      <c r="B10" s="10" t="s">
        <v>110</v>
      </c>
      <c r="C10" s="9" t="s">
        <v>111</v>
      </c>
    </row>
    <row r="11" spans="1:3">
      <c r="A11" s="9" t="s">
        <v>112</v>
      </c>
      <c r="B11" s="10" t="s">
        <v>113</v>
      </c>
      <c r="C11" s="9" t="s">
        <v>59</v>
      </c>
    </row>
    <row r="12" spans="1:3">
      <c r="A12" s="9" t="s">
        <v>112</v>
      </c>
      <c r="B12" s="10" t="s">
        <v>114</v>
      </c>
      <c r="C12" s="9" t="s">
        <v>53</v>
      </c>
    </row>
    <row r="13" spans="1:3" ht="27.95">
      <c r="A13" s="9" t="s">
        <v>112</v>
      </c>
      <c r="B13" s="10" t="s">
        <v>115</v>
      </c>
      <c r="C13" s="9" t="s">
        <v>82</v>
      </c>
    </row>
    <row r="14" spans="1:3">
      <c r="A14" s="9" t="s">
        <v>112</v>
      </c>
      <c r="B14" s="10" t="s">
        <v>116</v>
      </c>
      <c r="C14" s="9" t="s">
        <v>90</v>
      </c>
    </row>
    <row r="15" spans="1:3">
      <c r="A15" s="9" t="s">
        <v>112</v>
      </c>
      <c r="B15" s="10" t="s">
        <v>117</v>
      </c>
      <c r="C15" s="9" t="s">
        <v>64</v>
      </c>
    </row>
    <row r="16" spans="1:3">
      <c r="A16" s="9" t="s">
        <v>112</v>
      </c>
      <c r="B16" s="10" t="s">
        <v>118</v>
      </c>
      <c r="C16" s="9" t="s">
        <v>119</v>
      </c>
    </row>
    <row r="17" spans="1:3">
      <c r="A17" s="9" t="s">
        <v>112</v>
      </c>
      <c r="B17" s="10" t="s">
        <v>120</v>
      </c>
      <c r="C17" s="9" t="s">
        <v>121</v>
      </c>
    </row>
    <row r="18" spans="1:3">
      <c r="A18" s="9" t="s">
        <v>112</v>
      </c>
      <c r="B18" s="10" t="s">
        <v>122</v>
      </c>
      <c r="C18" s="9" t="s">
        <v>123</v>
      </c>
    </row>
    <row r="19" spans="1:3">
      <c r="A19" s="9" t="s">
        <v>112</v>
      </c>
      <c r="B19" s="10" t="s">
        <v>124</v>
      </c>
      <c r="C19" s="9" t="s">
        <v>76</v>
      </c>
    </row>
    <row r="20" spans="1:3">
      <c r="A20" s="9" t="s">
        <v>112</v>
      </c>
      <c r="B20" s="10" t="s">
        <v>125</v>
      </c>
      <c r="C20" s="9" t="s">
        <v>79</v>
      </c>
    </row>
    <row r="21" spans="1:3">
      <c r="A21" s="9" t="s">
        <v>112</v>
      </c>
      <c r="B21" s="10" t="s">
        <v>126</v>
      </c>
      <c r="C21" s="9" t="s">
        <v>69</v>
      </c>
    </row>
    <row r="22" spans="1:3">
      <c r="A22" s="9" t="s">
        <v>112</v>
      </c>
      <c r="B22" s="10" t="s">
        <v>127</v>
      </c>
      <c r="C22" s="9" t="s">
        <v>128</v>
      </c>
    </row>
    <row r="23" spans="1:3">
      <c r="A23" s="9" t="s">
        <v>112</v>
      </c>
      <c r="B23" s="10" t="s">
        <v>129</v>
      </c>
      <c r="C23" s="9" t="s">
        <v>130</v>
      </c>
    </row>
    <row r="24" spans="1:3">
      <c r="A24" s="9" t="s">
        <v>112</v>
      </c>
      <c r="B24" s="10" t="s">
        <v>131</v>
      </c>
      <c r="C24" s="9" t="s">
        <v>132</v>
      </c>
    </row>
    <row r="25" spans="1:3">
      <c r="A25" s="9" t="s">
        <v>112</v>
      </c>
      <c r="B25" s="10" t="s">
        <v>133</v>
      </c>
      <c r="C25" s="9" t="s">
        <v>134</v>
      </c>
    </row>
    <row r="26" spans="1:3">
      <c r="A26" s="9" t="s">
        <v>112</v>
      </c>
      <c r="B26" s="10" t="s">
        <v>135</v>
      </c>
      <c r="C26" s="9" t="s">
        <v>136</v>
      </c>
    </row>
    <row r="27" spans="1:3">
      <c r="A27" s="9" t="s">
        <v>112</v>
      </c>
      <c r="B27" s="10" t="s">
        <v>137</v>
      </c>
      <c r="C27" s="9" t="s">
        <v>136</v>
      </c>
    </row>
    <row r="28" spans="1:3" ht="27.95">
      <c r="A28" s="9" t="s">
        <v>112</v>
      </c>
      <c r="B28" s="10" t="s">
        <v>138</v>
      </c>
      <c r="C28" s="9" t="s">
        <v>139</v>
      </c>
    </row>
    <row r="29" spans="1:3">
      <c r="A29" s="9" t="s">
        <v>112</v>
      </c>
      <c r="B29" s="10" t="s">
        <v>140</v>
      </c>
      <c r="C29" s="9" t="s">
        <v>141</v>
      </c>
    </row>
    <row r="30" spans="1:3">
      <c r="A30" s="9" t="s">
        <v>112</v>
      </c>
      <c r="B30" s="10" t="s">
        <v>142</v>
      </c>
      <c r="C30" s="9" t="s">
        <v>143</v>
      </c>
    </row>
    <row r="31" spans="1:3">
      <c r="A31" s="9" t="s">
        <v>112</v>
      </c>
      <c r="B31" s="10" t="s">
        <v>144</v>
      </c>
      <c r="C31" s="9" t="s">
        <v>145</v>
      </c>
    </row>
    <row r="32" spans="1:3">
      <c r="A32" s="9" t="s">
        <v>112</v>
      </c>
      <c r="B32" s="10" t="s">
        <v>146</v>
      </c>
      <c r="C32" s="9" t="s">
        <v>147</v>
      </c>
    </row>
    <row r="33" spans="1:3">
      <c r="A33" s="9" t="s">
        <v>112</v>
      </c>
      <c r="B33" s="10" t="s">
        <v>148</v>
      </c>
      <c r="C33" s="9" t="s">
        <v>149</v>
      </c>
    </row>
    <row r="34" spans="1:3">
      <c r="A34" s="9" t="s">
        <v>112</v>
      </c>
      <c r="B34" s="10" t="s">
        <v>150</v>
      </c>
      <c r="C34" s="9" t="s">
        <v>151</v>
      </c>
    </row>
    <row r="35" spans="1:3">
      <c r="A35" s="9" t="s">
        <v>112</v>
      </c>
      <c r="B35" s="10" t="s">
        <v>152</v>
      </c>
      <c r="C35" s="9" t="s">
        <v>153</v>
      </c>
    </row>
    <row r="36" spans="1:3">
      <c r="A36" s="9" t="s">
        <v>112</v>
      </c>
      <c r="B36" s="10" t="s">
        <v>154</v>
      </c>
      <c r="C36" s="9" t="s">
        <v>155</v>
      </c>
    </row>
    <row r="37" spans="1:3">
      <c r="A37" s="9" t="s">
        <v>112</v>
      </c>
      <c r="B37" s="10" t="s">
        <v>156</v>
      </c>
      <c r="C37" s="9" t="s">
        <v>157</v>
      </c>
    </row>
    <row r="38" spans="1:3">
      <c r="A38" s="9" t="s">
        <v>112</v>
      </c>
      <c r="B38" s="10" t="s">
        <v>158</v>
      </c>
      <c r="C38" s="9" t="s">
        <v>159</v>
      </c>
    </row>
    <row r="39" spans="1:3">
      <c r="A39" s="9" t="s">
        <v>112</v>
      </c>
      <c r="B39" s="10" t="s">
        <v>160</v>
      </c>
      <c r="C39" s="9" t="s">
        <v>161</v>
      </c>
    </row>
    <row r="40" spans="1:3">
      <c r="A40" s="9" t="s">
        <v>112</v>
      </c>
      <c r="B40" s="10" t="s">
        <v>162</v>
      </c>
      <c r="C40" s="9" t="s">
        <v>163</v>
      </c>
    </row>
    <row r="41" spans="1:3">
      <c r="A41" s="9" t="s">
        <v>112</v>
      </c>
      <c r="B41" s="10" t="s">
        <v>164</v>
      </c>
      <c r="C41" s="9" t="s">
        <v>165</v>
      </c>
    </row>
    <row r="42" spans="1:3">
      <c r="A42" s="9" t="s">
        <v>112</v>
      </c>
      <c r="B42" s="10" t="s">
        <v>166</v>
      </c>
      <c r="C42" s="9" t="s">
        <v>167</v>
      </c>
    </row>
    <row r="43" spans="1:3">
      <c r="A43" s="9" t="s">
        <v>112</v>
      </c>
      <c r="B43" s="10" t="s">
        <v>168</v>
      </c>
      <c r="C43" s="9" t="s">
        <v>87</v>
      </c>
    </row>
    <row r="44" spans="1:3">
      <c r="A44" s="9" t="s">
        <v>112</v>
      </c>
      <c r="B44" s="10" t="s">
        <v>169</v>
      </c>
      <c r="C44" s="9" t="s">
        <v>170</v>
      </c>
    </row>
    <row r="45" spans="1:3">
      <c r="A45" s="9" t="s">
        <v>112</v>
      </c>
      <c r="B45" s="10" t="s">
        <v>171</v>
      </c>
      <c r="C45" s="9" t="s">
        <v>172</v>
      </c>
    </row>
    <row r="46" spans="1:3">
      <c r="A46" s="9" t="s">
        <v>112</v>
      </c>
      <c r="B46" s="10" t="s">
        <v>173</v>
      </c>
      <c r="C46" s="9" t="s">
        <v>174</v>
      </c>
    </row>
    <row r="47" spans="1:3">
      <c r="A47" s="9" t="s">
        <v>112</v>
      </c>
      <c r="B47" s="10" t="s">
        <v>175</v>
      </c>
      <c r="C47" s="9" t="s">
        <v>176</v>
      </c>
    </row>
    <row r="48" spans="1:3">
      <c r="A48" s="9" t="s">
        <v>112</v>
      </c>
      <c r="B48" s="10" t="s">
        <v>177</v>
      </c>
      <c r="C48" s="9" t="s">
        <v>178</v>
      </c>
    </row>
    <row r="49" spans="1:3">
      <c r="A49" s="9" t="s">
        <v>112</v>
      </c>
      <c r="B49" s="10" t="s">
        <v>179</v>
      </c>
      <c r="C49" s="9" t="s">
        <v>180</v>
      </c>
    </row>
    <row r="50" spans="1:3">
      <c r="A50" s="9" t="s">
        <v>112</v>
      </c>
      <c r="B50" s="10" t="s">
        <v>181</v>
      </c>
      <c r="C50" s="9" t="s">
        <v>182</v>
      </c>
    </row>
    <row r="51" spans="1:3">
      <c r="A51" s="9" t="s">
        <v>112</v>
      </c>
      <c r="B51" s="10" t="s">
        <v>183</v>
      </c>
      <c r="C51" s="9" t="s">
        <v>184</v>
      </c>
    </row>
    <row r="52" spans="1:3">
      <c r="A52" s="9" t="s">
        <v>112</v>
      </c>
      <c r="B52" s="10" t="s">
        <v>185</v>
      </c>
      <c r="C52" s="9" t="s">
        <v>186</v>
      </c>
    </row>
    <row r="53" spans="1:3">
      <c r="A53" s="9" t="s">
        <v>112</v>
      </c>
      <c r="B53" s="10" t="s">
        <v>187</v>
      </c>
      <c r="C53" s="9" t="s">
        <v>188</v>
      </c>
    </row>
    <row r="54" spans="1:3">
      <c r="A54" s="9" t="s">
        <v>112</v>
      </c>
      <c r="B54" s="10" t="s">
        <v>189</v>
      </c>
      <c r="C54" s="9" t="s">
        <v>190</v>
      </c>
    </row>
    <row r="55" spans="1:3">
      <c r="A55" s="9" t="s">
        <v>112</v>
      </c>
      <c r="B55" s="10" t="s">
        <v>191</v>
      </c>
      <c r="C55" s="9" t="s">
        <v>192</v>
      </c>
    </row>
    <row r="56" spans="1:3">
      <c r="A56" s="9" t="s">
        <v>112</v>
      </c>
      <c r="B56" s="10" t="s">
        <v>193</v>
      </c>
      <c r="C56" s="9" t="s">
        <v>194</v>
      </c>
    </row>
    <row r="57" spans="1:3">
      <c r="A57" s="9" t="s">
        <v>112</v>
      </c>
      <c r="B57" s="10" t="s">
        <v>195</v>
      </c>
      <c r="C57" s="9" t="s">
        <v>196</v>
      </c>
    </row>
    <row r="58" spans="1:3">
      <c r="A58" s="9" t="s">
        <v>112</v>
      </c>
      <c r="B58" s="10" t="s">
        <v>197</v>
      </c>
      <c r="C58" s="9" t="s">
        <v>198</v>
      </c>
    </row>
    <row r="59" spans="1:3">
      <c r="A59" s="9" t="s">
        <v>112</v>
      </c>
      <c r="B59" s="10" t="s">
        <v>199</v>
      </c>
      <c r="C59" s="9" t="s">
        <v>200</v>
      </c>
    </row>
    <row r="60" spans="1:3">
      <c r="A60" s="9" t="s">
        <v>112</v>
      </c>
      <c r="B60" s="10" t="s">
        <v>201</v>
      </c>
      <c r="C60" s="9" t="s">
        <v>202</v>
      </c>
    </row>
    <row r="61" spans="1:3">
      <c r="A61" s="9" t="s">
        <v>112</v>
      </c>
      <c r="B61" s="10" t="s">
        <v>203</v>
      </c>
      <c r="C61" s="9" t="s">
        <v>204</v>
      </c>
    </row>
    <row r="62" spans="1:3">
      <c r="A62" s="9" t="s">
        <v>112</v>
      </c>
      <c r="B62" s="10" t="s">
        <v>205</v>
      </c>
      <c r="C62" s="9" t="s">
        <v>206</v>
      </c>
    </row>
    <row r="63" spans="1:3">
      <c r="A63" s="9" t="s">
        <v>112</v>
      </c>
      <c r="B63" s="10" t="s">
        <v>207</v>
      </c>
      <c r="C63" s="9" t="s">
        <v>208</v>
      </c>
    </row>
    <row r="64" spans="1:3">
      <c r="A64" s="9" t="s">
        <v>112</v>
      </c>
      <c r="B64" s="10" t="s">
        <v>209</v>
      </c>
      <c r="C64" s="9" t="s">
        <v>210</v>
      </c>
    </row>
    <row r="65" spans="1:3">
      <c r="A65" s="9" t="s">
        <v>112</v>
      </c>
      <c r="B65" s="10" t="s">
        <v>211</v>
      </c>
      <c r="C65" s="9" t="s">
        <v>212</v>
      </c>
    </row>
    <row r="66" spans="1:3">
      <c r="A66" s="9" t="s">
        <v>112</v>
      </c>
      <c r="B66" s="10" t="s">
        <v>213</v>
      </c>
      <c r="C66" s="9" t="s">
        <v>70</v>
      </c>
    </row>
    <row r="67" spans="1:3">
      <c r="A67" s="9" t="s">
        <v>112</v>
      </c>
      <c r="B67" s="10" t="s">
        <v>214</v>
      </c>
      <c r="C67" s="9" t="s">
        <v>215</v>
      </c>
    </row>
    <row r="68" spans="1:3">
      <c r="A68" s="9" t="s">
        <v>112</v>
      </c>
      <c r="B68" s="10" t="s">
        <v>216</v>
      </c>
      <c r="C68" s="9" t="s">
        <v>217</v>
      </c>
    </row>
    <row r="69" spans="1:3">
      <c r="A69" s="9" t="s">
        <v>112</v>
      </c>
      <c r="B69" s="10" t="s">
        <v>218</v>
      </c>
      <c r="C69" s="9" t="s">
        <v>219</v>
      </c>
    </row>
    <row r="70" spans="1:3">
      <c r="A70" s="9" t="s">
        <v>112</v>
      </c>
      <c r="B70" s="10" t="s">
        <v>220</v>
      </c>
      <c r="C70" s="9" t="s">
        <v>221</v>
      </c>
    </row>
    <row r="71" spans="1:3">
      <c r="A71" s="9" t="s">
        <v>112</v>
      </c>
      <c r="B71" s="10" t="s">
        <v>222</v>
      </c>
      <c r="C71" s="9" t="s">
        <v>223</v>
      </c>
    </row>
    <row r="72" spans="1:3">
      <c r="A72" s="9" t="s">
        <v>112</v>
      </c>
      <c r="B72" s="10" t="s">
        <v>224</v>
      </c>
      <c r="C72" s="9" t="s">
        <v>225</v>
      </c>
    </row>
    <row r="73" spans="1:3">
      <c r="A73" s="9" t="s">
        <v>112</v>
      </c>
      <c r="B73" s="10" t="s">
        <v>226</v>
      </c>
      <c r="C73" s="9" t="s">
        <v>227</v>
      </c>
    </row>
    <row r="74" spans="1:3">
      <c r="A74" s="9" t="s">
        <v>112</v>
      </c>
      <c r="B74" s="10" t="s">
        <v>228</v>
      </c>
      <c r="C74" s="9" t="s">
        <v>229</v>
      </c>
    </row>
    <row r="75" spans="1:3">
      <c r="A75" s="9" t="s">
        <v>112</v>
      </c>
      <c r="B75" s="10" t="s">
        <v>230</v>
      </c>
      <c r="C75" s="9" t="s">
        <v>231</v>
      </c>
    </row>
    <row r="76" spans="1:3">
      <c r="A76" s="9" t="s">
        <v>112</v>
      </c>
      <c r="B76" s="10" t="s">
        <v>232</v>
      </c>
      <c r="C76" s="9" t="s">
        <v>233</v>
      </c>
    </row>
    <row r="77" spans="1:3">
      <c r="A77" s="9" t="s">
        <v>112</v>
      </c>
      <c r="B77" s="10" t="s">
        <v>234</v>
      </c>
      <c r="C77" s="9" t="s">
        <v>235</v>
      </c>
    </row>
    <row r="78" spans="1:3">
      <c r="A78" s="9" t="s">
        <v>112</v>
      </c>
      <c r="B78" s="10" t="s">
        <v>236</v>
      </c>
      <c r="C78" s="9" t="s">
        <v>237</v>
      </c>
    </row>
    <row r="79" spans="1:3">
      <c r="A79" s="9" t="s">
        <v>112</v>
      </c>
      <c r="B79" s="10" t="s">
        <v>238</v>
      </c>
      <c r="C79" s="9" t="s">
        <v>239</v>
      </c>
    </row>
    <row r="80" spans="1:3">
      <c r="A80" s="9" t="s">
        <v>112</v>
      </c>
      <c r="B80" s="10" t="s">
        <v>240</v>
      </c>
      <c r="C80" s="9" t="s">
        <v>241</v>
      </c>
    </row>
    <row r="81" spans="1:3">
      <c r="A81" s="9" t="s">
        <v>112</v>
      </c>
      <c r="B81" s="10" t="s">
        <v>242</v>
      </c>
      <c r="C81" s="9" t="s">
        <v>243</v>
      </c>
    </row>
    <row r="82" spans="1:3">
      <c r="A82" s="9" t="s">
        <v>112</v>
      </c>
      <c r="B82" s="10" t="s">
        <v>244</v>
      </c>
      <c r="C82" s="9" t="s">
        <v>245</v>
      </c>
    </row>
    <row r="83" spans="1:3" ht="27.95">
      <c r="A83" s="9" t="s">
        <v>112</v>
      </c>
      <c r="B83" s="10" t="s">
        <v>246</v>
      </c>
      <c r="C83" s="9" t="s">
        <v>247</v>
      </c>
    </row>
    <row r="84" spans="1:3">
      <c r="A84" s="9" t="s">
        <v>112</v>
      </c>
      <c r="B84" s="10" t="s">
        <v>248</v>
      </c>
      <c r="C84" s="9" t="s">
        <v>249</v>
      </c>
    </row>
    <row r="85" spans="1:3" ht="27.95">
      <c r="A85" s="9" t="s">
        <v>112</v>
      </c>
      <c r="B85" s="10" t="s">
        <v>250</v>
      </c>
      <c r="C85" s="9" t="s">
        <v>251</v>
      </c>
    </row>
    <row r="86" spans="1:3">
      <c r="A86" s="9" t="s">
        <v>112</v>
      </c>
      <c r="B86" s="10" t="s">
        <v>252</v>
      </c>
      <c r="C86" s="9" t="s">
        <v>253</v>
      </c>
    </row>
    <row r="87" spans="1:3">
      <c r="A87" s="9" t="s">
        <v>112</v>
      </c>
      <c r="B87" s="10" t="s">
        <v>254</v>
      </c>
      <c r="C87" s="9" t="s">
        <v>255</v>
      </c>
    </row>
    <row r="88" spans="1:3">
      <c r="A88" s="9" t="s">
        <v>112</v>
      </c>
      <c r="B88" s="10" t="s">
        <v>256</v>
      </c>
      <c r="C88" s="9" t="s">
        <v>257</v>
      </c>
    </row>
    <row r="89" spans="1:3">
      <c r="A89" s="9" t="s">
        <v>112</v>
      </c>
      <c r="B89" s="10" t="s">
        <v>258</v>
      </c>
      <c r="C89" s="9" t="s">
        <v>259</v>
      </c>
    </row>
    <row r="90" spans="1:3">
      <c r="A90" s="9" t="s">
        <v>112</v>
      </c>
      <c r="B90" s="10" t="s">
        <v>260</v>
      </c>
      <c r="C90" s="9" t="s">
        <v>261</v>
      </c>
    </row>
    <row r="91" spans="1:3">
      <c r="A91" s="9" t="s">
        <v>112</v>
      </c>
      <c r="B91" s="10" t="s">
        <v>262</v>
      </c>
      <c r="C91" s="9" t="s">
        <v>263</v>
      </c>
    </row>
    <row r="92" spans="1:3">
      <c r="A92" s="9" t="s">
        <v>112</v>
      </c>
      <c r="B92" s="10" t="s">
        <v>264</v>
      </c>
      <c r="C92" s="9" t="s">
        <v>265</v>
      </c>
    </row>
    <row r="93" spans="1:3">
      <c r="A93" s="9" t="s">
        <v>112</v>
      </c>
      <c r="B93" s="10" t="s">
        <v>266</v>
      </c>
      <c r="C93" s="9" t="s">
        <v>267</v>
      </c>
    </row>
    <row r="94" spans="1:3">
      <c r="A94" s="9" t="s">
        <v>112</v>
      </c>
      <c r="B94" s="10" t="s">
        <v>268</v>
      </c>
      <c r="C94" s="9" t="s">
        <v>267</v>
      </c>
    </row>
    <row r="95" spans="1:3">
      <c r="A95" s="9" t="s">
        <v>112</v>
      </c>
      <c r="B95" s="10" t="s">
        <v>269</v>
      </c>
      <c r="C95" s="9" t="s">
        <v>270</v>
      </c>
    </row>
    <row r="96" spans="1:3">
      <c r="A96" s="9" t="s">
        <v>112</v>
      </c>
      <c r="B96" s="10" t="s">
        <v>271</v>
      </c>
      <c r="C96" s="9" t="s">
        <v>272</v>
      </c>
    </row>
    <row r="97" spans="1:3">
      <c r="A97" s="9" t="s">
        <v>112</v>
      </c>
      <c r="B97" s="10" t="s">
        <v>273</v>
      </c>
      <c r="C97" s="9" t="s">
        <v>274</v>
      </c>
    </row>
    <row r="98" spans="1:3">
      <c r="A98" s="9" t="s">
        <v>112</v>
      </c>
      <c r="B98" s="10" t="s">
        <v>275</v>
      </c>
      <c r="C98" s="9" t="s">
        <v>276</v>
      </c>
    </row>
    <row r="99" spans="1:3">
      <c r="A99" s="9" t="s">
        <v>112</v>
      </c>
      <c r="B99" s="10" t="s">
        <v>277</v>
      </c>
      <c r="C99" s="9" t="s">
        <v>278</v>
      </c>
    </row>
    <row r="100" spans="1:3">
      <c r="A100" s="9" t="s">
        <v>112</v>
      </c>
      <c r="B100" s="10" t="s">
        <v>279</v>
      </c>
      <c r="C100" s="9" t="s">
        <v>280</v>
      </c>
    </row>
    <row r="101" spans="1:3">
      <c r="A101" s="9" t="s">
        <v>112</v>
      </c>
      <c r="B101" s="10" t="s">
        <v>281</v>
      </c>
      <c r="C101" s="9" t="s">
        <v>282</v>
      </c>
    </row>
    <row r="102" spans="1:3">
      <c r="A102" s="9" t="s">
        <v>112</v>
      </c>
      <c r="B102" s="10" t="s">
        <v>283</v>
      </c>
      <c r="C102" s="9" t="s">
        <v>284</v>
      </c>
    </row>
    <row r="103" spans="1:3">
      <c r="A103" s="9" t="s">
        <v>112</v>
      </c>
      <c r="B103" s="10" t="s">
        <v>285</v>
      </c>
      <c r="C103" s="9" t="s">
        <v>286</v>
      </c>
    </row>
    <row r="104" spans="1:3">
      <c r="A104" s="9" t="s">
        <v>112</v>
      </c>
      <c r="B104" s="10" t="s">
        <v>287</v>
      </c>
      <c r="C104" s="9" t="s">
        <v>288</v>
      </c>
    </row>
    <row r="105" spans="1:3">
      <c r="A105" s="9" t="s">
        <v>112</v>
      </c>
      <c r="B105" s="10" t="s">
        <v>289</v>
      </c>
      <c r="C105" s="9" t="s">
        <v>290</v>
      </c>
    </row>
    <row r="106" spans="1:3">
      <c r="A106" s="9" t="s">
        <v>112</v>
      </c>
      <c r="B106" s="10" t="s">
        <v>291</v>
      </c>
      <c r="C106" s="9" t="s">
        <v>292</v>
      </c>
    </row>
    <row r="107" spans="1:3">
      <c r="A107" s="9" t="s">
        <v>112</v>
      </c>
      <c r="B107" s="10" t="s">
        <v>293</v>
      </c>
      <c r="C107" s="9" t="s">
        <v>294</v>
      </c>
    </row>
    <row r="108" spans="1:3">
      <c r="A108" s="9" t="s">
        <v>112</v>
      </c>
      <c r="B108" s="10" t="s">
        <v>295</v>
      </c>
      <c r="C108" s="9" t="s">
        <v>296</v>
      </c>
    </row>
    <row r="109" spans="1:3">
      <c r="A109" s="9" t="s">
        <v>112</v>
      </c>
      <c r="B109" s="10" t="s">
        <v>297</v>
      </c>
      <c r="C109" s="9" t="s">
        <v>298</v>
      </c>
    </row>
    <row r="110" spans="1:3">
      <c r="A110" s="9" t="s">
        <v>112</v>
      </c>
      <c r="B110" s="10" t="s">
        <v>299</v>
      </c>
      <c r="C110" s="9" t="s">
        <v>300</v>
      </c>
    </row>
    <row r="111" spans="1:3">
      <c r="A111" s="9" t="s">
        <v>112</v>
      </c>
      <c r="B111" s="10" t="s">
        <v>301</v>
      </c>
      <c r="C111" s="9" t="s">
        <v>302</v>
      </c>
    </row>
    <row r="112" spans="1:3">
      <c r="A112" s="9" t="s">
        <v>112</v>
      </c>
      <c r="B112" s="10" t="s">
        <v>303</v>
      </c>
      <c r="C112" s="9" t="s">
        <v>304</v>
      </c>
    </row>
    <row r="113" spans="1:3">
      <c r="A113" s="9" t="s">
        <v>112</v>
      </c>
      <c r="B113" s="10" t="s">
        <v>305</v>
      </c>
      <c r="C113" s="9" t="s">
        <v>306</v>
      </c>
    </row>
    <row r="114" spans="1:3">
      <c r="A114" s="9" t="s">
        <v>112</v>
      </c>
      <c r="B114" s="10" t="s">
        <v>307</v>
      </c>
      <c r="C114" s="9" t="s">
        <v>308</v>
      </c>
    </row>
    <row r="115" spans="1:3">
      <c r="A115" s="9" t="s">
        <v>112</v>
      </c>
      <c r="B115" s="10" t="s">
        <v>309</v>
      </c>
      <c r="C115" s="9" t="s">
        <v>310</v>
      </c>
    </row>
    <row r="116" spans="1:3">
      <c r="A116" s="9" t="s">
        <v>112</v>
      </c>
      <c r="B116" s="10" t="s">
        <v>311</v>
      </c>
      <c r="C116" s="9" t="s">
        <v>312</v>
      </c>
    </row>
    <row r="117" spans="1:3">
      <c r="A117" s="9" t="s">
        <v>112</v>
      </c>
      <c r="B117" s="10" t="s">
        <v>313</v>
      </c>
      <c r="C117" s="9" t="s">
        <v>314</v>
      </c>
    </row>
    <row r="118" spans="1:3">
      <c r="A118" s="9" t="s">
        <v>112</v>
      </c>
      <c r="B118" s="10" t="s">
        <v>315</v>
      </c>
      <c r="C118" s="9" t="s">
        <v>316</v>
      </c>
    </row>
    <row r="119" spans="1:3">
      <c r="A119" s="9" t="s">
        <v>112</v>
      </c>
      <c r="B119" s="10" t="s">
        <v>317</v>
      </c>
      <c r="C119" s="9" t="s">
        <v>318</v>
      </c>
    </row>
    <row r="120" spans="1:3">
      <c r="A120" s="9" t="s">
        <v>319</v>
      </c>
      <c r="B120" s="10" t="s">
        <v>320</v>
      </c>
      <c r="C120" s="9" t="s">
        <v>319</v>
      </c>
    </row>
    <row r="121" spans="1:3">
      <c r="A121" s="9" t="s">
        <v>319</v>
      </c>
      <c r="B121" s="10" t="s">
        <v>321</v>
      </c>
      <c r="C121" s="9" t="s">
        <v>136</v>
      </c>
    </row>
    <row r="122" spans="1:3">
      <c r="A122" s="9" t="s">
        <v>319</v>
      </c>
      <c r="B122" s="10" t="s">
        <v>322</v>
      </c>
      <c r="C122" s="9" t="s">
        <v>323</v>
      </c>
    </row>
    <row r="123" spans="1:3">
      <c r="A123" s="9" t="s">
        <v>319</v>
      </c>
      <c r="B123" s="10" t="s">
        <v>324</v>
      </c>
      <c r="C123" s="9" t="s">
        <v>325</v>
      </c>
    </row>
    <row r="124" spans="1:3">
      <c r="A124" s="9" t="s">
        <v>326</v>
      </c>
      <c r="B124" s="10" t="s">
        <v>327</v>
      </c>
      <c r="C124" s="9" t="s">
        <v>328</v>
      </c>
    </row>
    <row r="125" spans="1:3">
      <c r="A125" s="9" t="s">
        <v>326</v>
      </c>
      <c r="B125" s="10" t="s">
        <v>329</v>
      </c>
      <c r="C125" s="9" t="s">
        <v>330</v>
      </c>
    </row>
    <row r="126" spans="1:3">
      <c r="A126" s="9" t="s">
        <v>326</v>
      </c>
      <c r="B126" s="10" t="s">
        <v>331</v>
      </c>
      <c r="C126" s="9" t="s">
        <v>332</v>
      </c>
    </row>
    <row r="127" spans="1:3">
      <c r="A127" s="9" t="s">
        <v>326</v>
      </c>
      <c r="B127" s="10" t="s">
        <v>333</v>
      </c>
      <c r="C127" s="9" t="s">
        <v>334</v>
      </c>
    </row>
    <row r="128" spans="1:3">
      <c r="A128" s="9" t="s">
        <v>326</v>
      </c>
      <c r="B128" s="10" t="s">
        <v>335</v>
      </c>
      <c r="C128" s="9" t="s">
        <v>336</v>
      </c>
    </row>
    <row r="129" spans="1:3">
      <c r="A129" s="9" t="s">
        <v>326</v>
      </c>
      <c r="B129" s="10" t="s">
        <v>337</v>
      </c>
      <c r="C129" s="9" t="s">
        <v>338</v>
      </c>
    </row>
    <row r="130" spans="1:3">
      <c r="A130" s="9" t="s">
        <v>326</v>
      </c>
      <c r="B130" s="10" t="s">
        <v>339</v>
      </c>
      <c r="C130" s="9" t="s">
        <v>340</v>
      </c>
    </row>
    <row r="131" spans="1:3">
      <c r="A131" s="9" t="s">
        <v>326</v>
      </c>
      <c r="B131" s="10" t="s">
        <v>341</v>
      </c>
      <c r="C131" s="9" t="s">
        <v>336</v>
      </c>
    </row>
    <row r="132" spans="1:3">
      <c r="A132" s="9" t="s">
        <v>326</v>
      </c>
      <c r="B132" s="10" t="s">
        <v>342</v>
      </c>
      <c r="C132" s="9" t="s">
        <v>334</v>
      </c>
    </row>
    <row r="133" spans="1:3">
      <c r="A133" s="9" t="s">
        <v>326</v>
      </c>
      <c r="B133" s="10" t="s">
        <v>343</v>
      </c>
      <c r="C133" s="9" t="s">
        <v>344</v>
      </c>
    </row>
    <row r="134" spans="1:3">
      <c r="A134" s="9" t="s">
        <v>326</v>
      </c>
      <c r="B134" s="10" t="s">
        <v>345</v>
      </c>
      <c r="C134" s="9" t="s">
        <v>346</v>
      </c>
    </row>
    <row r="135" spans="1:3">
      <c r="A135" s="9" t="s">
        <v>326</v>
      </c>
      <c r="B135" s="10" t="s">
        <v>347</v>
      </c>
      <c r="C135" s="9" t="s">
        <v>348</v>
      </c>
    </row>
    <row r="136" spans="1:3">
      <c r="A136" s="9" t="s">
        <v>326</v>
      </c>
      <c r="B136" s="10" t="s">
        <v>349</v>
      </c>
      <c r="C136" s="9" t="s">
        <v>350</v>
      </c>
    </row>
    <row r="137" spans="1:3">
      <c r="A137" s="9" t="s">
        <v>326</v>
      </c>
      <c r="B137" s="10" t="s">
        <v>351</v>
      </c>
      <c r="C137" s="9" t="s">
        <v>352</v>
      </c>
    </row>
    <row r="138" spans="1:3">
      <c r="A138" s="9" t="s">
        <v>326</v>
      </c>
      <c r="B138" s="10" t="s">
        <v>353</v>
      </c>
      <c r="C138" s="9" t="s">
        <v>354</v>
      </c>
    </row>
    <row r="139" spans="1:3">
      <c r="A139" s="9" t="s">
        <v>326</v>
      </c>
      <c r="B139" s="10" t="s">
        <v>355</v>
      </c>
      <c r="C139" s="9" t="s">
        <v>356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3B448-4F1F-4C5D-ADF4-A820E8C14EDB}">
  <dimension ref="A2:C166"/>
  <sheetViews>
    <sheetView zoomScale="130" zoomScaleNormal="130" workbookViewId="0">
      <selection activeCell="A7" sqref="A7"/>
    </sheetView>
  </sheetViews>
  <sheetFormatPr defaultColWidth="8.7109375" defaultRowHeight="14.1"/>
  <cols>
    <col min="1" max="1" width="32.7109375" style="2" customWidth="1"/>
    <col min="2" max="2" width="40.85546875" style="2" customWidth="1"/>
    <col min="3" max="3" width="52.85546875" style="2" customWidth="1"/>
    <col min="4" max="4" width="8.7109375" style="2"/>
    <col min="5" max="5" width="37.5703125" style="2" customWidth="1"/>
    <col min="6" max="6" width="31.140625" style="2" customWidth="1"/>
    <col min="7" max="8" width="8.7109375" style="2"/>
    <col min="9" max="10" width="22.28515625" style="2" customWidth="1"/>
    <col min="11" max="11" width="31.28515625" style="2" customWidth="1"/>
    <col min="12" max="16384" width="8.7109375" style="2"/>
  </cols>
  <sheetData>
    <row r="2" spans="1:2">
      <c r="A2" s="1"/>
      <c r="B2" s="1"/>
    </row>
    <row r="7" spans="1:2">
      <c r="A7" s="2" t="s">
        <v>42</v>
      </c>
      <c r="B7" s="2" t="s">
        <v>357</v>
      </c>
    </row>
    <row r="8" spans="1:2">
      <c r="A8" s="2" t="s">
        <v>67</v>
      </c>
      <c r="B8" s="2" t="s">
        <v>358</v>
      </c>
    </row>
    <row r="9" spans="1:2">
      <c r="A9" s="2" t="s">
        <v>56</v>
      </c>
    </row>
    <row r="10" spans="1:2">
      <c r="A10" s="2" t="s">
        <v>63</v>
      </c>
      <c r="B10" s="2" t="s">
        <v>359</v>
      </c>
    </row>
    <row r="11" spans="1:2">
      <c r="A11" s="2" t="s">
        <v>360</v>
      </c>
      <c r="B11" s="2" t="s">
        <v>361</v>
      </c>
    </row>
    <row r="12" spans="1:2">
      <c r="A12" s="2" t="s">
        <v>362</v>
      </c>
      <c r="B12" s="2" t="s">
        <v>363</v>
      </c>
    </row>
    <row r="13" spans="1:2">
      <c r="A13" s="2" t="s">
        <v>364</v>
      </c>
      <c r="B13" s="2" t="s">
        <v>365</v>
      </c>
    </row>
    <row r="14" spans="1:2">
      <c r="A14" s="2" t="s">
        <v>92</v>
      </c>
      <c r="B14" s="2" t="s">
        <v>366</v>
      </c>
    </row>
    <row r="17" spans="1:3" ht="14.45" thickBot="1"/>
    <row r="18" spans="1:3" ht="14.45" thickBot="1">
      <c r="A18" s="11" t="s">
        <v>367</v>
      </c>
      <c r="B18" s="12"/>
    </row>
    <row r="19" spans="1:3">
      <c r="A19" s="13" t="s">
        <v>368</v>
      </c>
      <c r="B19" s="14" t="s">
        <v>369</v>
      </c>
    </row>
    <row r="20" spans="1:3">
      <c r="A20" s="13" t="s">
        <v>370</v>
      </c>
      <c r="B20" s="14" t="s">
        <v>371</v>
      </c>
    </row>
    <row r="21" spans="1:3">
      <c r="A21" s="13" t="s">
        <v>372</v>
      </c>
      <c r="B21" s="14" t="s">
        <v>373</v>
      </c>
    </row>
    <row r="22" spans="1:3">
      <c r="A22" s="13" t="s">
        <v>374</v>
      </c>
      <c r="B22" s="14" t="s">
        <v>375</v>
      </c>
    </row>
    <row r="23" spans="1:3" ht="14.45" thickBot="1">
      <c r="A23" s="15" t="s">
        <v>376</v>
      </c>
      <c r="B23" s="16" t="s">
        <v>377</v>
      </c>
    </row>
    <row r="28" spans="1:3">
      <c r="A28" s="8" t="s">
        <v>378</v>
      </c>
      <c r="B28" s="8" t="s">
        <v>379</v>
      </c>
      <c r="C28" s="8" t="s">
        <v>380</v>
      </c>
    </row>
    <row r="29" spans="1:3">
      <c r="A29" s="17" t="s">
        <v>381</v>
      </c>
      <c r="B29" s="17" t="s">
        <v>382</v>
      </c>
      <c r="C29" s="17" t="s">
        <v>383</v>
      </c>
    </row>
    <row r="30" spans="1:3">
      <c r="A30" s="17" t="s">
        <v>381</v>
      </c>
      <c r="B30" s="17" t="s">
        <v>384</v>
      </c>
      <c r="C30" s="17" t="s">
        <v>385</v>
      </c>
    </row>
    <row r="31" spans="1:3" ht="15.6">
      <c r="A31" s="17"/>
      <c r="B31" s="18" t="s">
        <v>384</v>
      </c>
      <c r="C31" s="19" t="s">
        <v>386</v>
      </c>
    </row>
    <row r="32" spans="1:3">
      <c r="A32" s="17" t="s">
        <v>381</v>
      </c>
      <c r="B32" s="17" t="s">
        <v>387</v>
      </c>
      <c r="C32" s="17" t="s">
        <v>388</v>
      </c>
    </row>
    <row r="33" spans="1:3" ht="15.6">
      <c r="A33" s="17"/>
      <c r="B33" s="20" t="s">
        <v>389</v>
      </c>
      <c r="C33" s="19" t="s">
        <v>390</v>
      </c>
    </row>
    <row r="34" spans="1:3" ht="15.6">
      <c r="A34" s="17"/>
      <c r="B34" s="20" t="s">
        <v>389</v>
      </c>
      <c r="C34" s="19" t="s">
        <v>391</v>
      </c>
    </row>
    <row r="35" spans="1:3" ht="15.6">
      <c r="A35" s="17"/>
      <c r="B35" s="21" t="s">
        <v>389</v>
      </c>
      <c r="C35" s="22" t="s">
        <v>392</v>
      </c>
    </row>
    <row r="36" spans="1:3">
      <c r="A36" s="17" t="s">
        <v>393</v>
      </c>
      <c r="B36" s="17" t="s">
        <v>394</v>
      </c>
      <c r="C36" s="17" t="s">
        <v>395</v>
      </c>
    </row>
    <row r="37" spans="1:3">
      <c r="A37" s="17" t="s">
        <v>393</v>
      </c>
      <c r="B37" s="17" t="s">
        <v>396</v>
      </c>
      <c r="C37" s="17" t="s">
        <v>397</v>
      </c>
    </row>
    <row r="38" spans="1:3">
      <c r="A38" s="17" t="s">
        <v>393</v>
      </c>
      <c r="B38" s="17" t="s">
        <v>398</v>
      </c>
      <c r="C38" s="17" t="s">
        <v>399</v>
      </c>
    </row>
    <row r="39" spans="1:3">
      <c r="A39" s="17" t="s">
        <v>393</v>
      </c>
      <c r="B39" s="17" t="s">
        <v>400</v>
      </c>
      <c r="C39" s="17" t="s">
        <v>401</v>
      </c>
    </row>
    <row r="40" spans="1:3" ht="15.6">
      <c r="A40" s="17"/>
      <c r="B40" s="23" t="s">
        <v>402</v>
      </c>
      <c r="C40" s="23" t="s">
        <v>403</v>
      </c>
    </row>
    <row r="41" spans="1:3">
      <c r="A41" s="17" t="s">
        <v>393</v>
      </c>
      <c r="B41" s="17" t="s">
        <v>404</v>
      </c>
      <c r="C41" s="17" t="s">
        <v>405</v>
      </c>
    </row>
    <row r="42" spans="1:3">
      <c r="A42" s="17" t="s">
        <v>406</v>
      </c>
      <c r="B42" s="17" t="s">
        <v>407</v>
      </c>
      <c r="C42" s="17" t="s">
        <v>408</v>
      </c>
    </row>
    <row r="43" spans="1:3">
      <c r="A43" s="17" t="s">
        <v>406</v>
      </c>
      <c r="B43" s="17" t="s">
        <v>409</v>
      </c>
      <c r="C43" s="17" t="s">
        <v>410</v>
      </c>
    </row>
    <row r="44" spans="1:3">
      <c r="A44" s="17" t="s">
        <v>406</v>
      </c>
      <c r="B44" s="17" t="s">
        <v>411</v>
      </c>
      <c r="C44" s="17" t="s">
        <v>412</v>
      </c>
    </row>
    <row r="45" spans="1:3">
      <c r="A45" s="17"/>
      <c r="B45" s="24" t="s">
        <v>411</v>
      </c>
      <c r="C45" s="24" t="s">
        <v>413</v>
      </c>
    </row>
    <row r="46" spans="1:3" ht="15.6">
      <c r="A46" s="17"/>
      <c r="B46" s="18" t="s">
        <v>414</v>
      </c>
      <c r="C46" s="20" t="s">
        <v>415</v>
      </c>
    </row>
    <row r="47" spans="1:3">
      <c r="A47" s="17" t="s">
        <v>406</v>
      </c>
      <c r="B47" s="17" t="s">
        <v>416</v>
      </c>
      <c r="C47" s="17" t="s">
        <v>405</v>
      </c>
    </row>
    <row r="48" spans="1:3">
      <c r="A48" s="17" t="s">
        <v>417</v>
      </c>
      <c r="B48" s="17" t="s">
        <v>418</v>
      </c>
      <c r="C48" s="17" t="s">
        <v>75</v>
      </c>
    </row>
    <row r="49" spans="1:3">
      <c r="A49" s="17" t="s">
        <v>417</v>
      </c>
      <c r="B49" s="17" t="s">
        <v>419</v>
      </c>
      <c r="C49" s="17" t="s">
        <v>420</v>
      </c>
    </row>
    <row r="50" spans="1:3">
      <c r="A50" s="17" t="s">
        <v>417</v>
      </c>
      <c r="B50" s="17" t="s">
        <v>421</v>
      </c>
      <c r="C50" s="17" t="s">
        <v>422</v>
      </c>
    </row>
    <row r="51" spans="1:3">
      <c r="A51" s="17" t="s">
        <v>417</v>
      </c>
      <c r="B51" s="17" t="s">
        <v>423</v>
      </c>
      <c r="C51" s="17" t="s">
        <v>424</v>
      </c>
    </row>
    <row r="52" spans="1:3">
      <c r="A52" s="17" t="s">
        <v>417</v>
      </c>
      <c r="B52" s="17" t="s">
        <v>425</v>
      </c>
      <c r="C52" s="17" t="s">
        <v>426</v>
      </c>
    </row>
    <row r="53" spans="1:3">
      <c r="A53" s="17" t="s">
        <v>417</v>
      </c>
      <c r="B53" s="17" t="s">
        <v>427</v>
      </c>
      <c r="C53" s="17" t="s">
        <v>428</v>
      </c>
    </row>
    <row r="54" spans="1:3">
      <c r="A54" s="17"/>
      <c r="B54" s="25" t="s">
        <v>427</v>
      </c>
      <c r="C54" s="17" t="s">
        <v>429</v>
      </c>
    </row>
    <row r="55" spans="1:3">
      <c r="A55" s="17" t="s">
        <v>430</v>
      </c>
      <c r="B55" s="17" t="s">
        <v>431</v>
      </c>
      <c r="C55" s="17" t="s">
        <v>432</v>
      </c>
    </row>
    <row r="56" spans="1:3">
      <c r="A56" s="17"/>
      <c r="B56" s="25" t="s">
        <v>431</v>
      </c>
      <c r="C56" s="17" t="s">
        <v>433</v>
      </c>
    </row>
    <row r="57" spans="1:3">
      <c r="A57" s="17" t="s">
        <v>430</v>
      </c>
      <c r="B57" s="17" t="s">
        <v>434</v>
      </c>
      <c r="C57" s="17" t="s">
        <v>435</v>
      </c>
    </row>
    <row r="58" spans="1:3">
      <c r="A58" s="17" t="s">
        <v>430</v>
      </c>
      <c r="B58" s="17" t="s">
        <v>436</v>
      </c>
      <c r="C58" s="17" t="s">
        <v>437</v>
      </c>
    </row>
    <row r="59" spans="1:3">
      <c r="A59" s="17" t="s">
        <v>430</v>
      </c>
      <c r="B59" s="17" t="s">
        <v>438</v>
      </c>
      <c r="C59" s="17" t="s">
        <v>439</v>
      </c>
    </row>
    <row r="60" spans="1:3">
      <c r="A60" s="17" t="s">
        <v>430</v>
      </c>
      <c r="B60" s="17" t="s">
        <v>440</v>
      </c>
      <c r="C60" s="17" t="s">
        <v>441</v>
      </c>
    </row>
    <row r="61" spans="1:3">
      <c r="A61" s="17" t="s">
        <v>430</v>
      </c>
      <c r="B61" s="17" t="s">
        <v>442</v>
      </c>
      <c r="C61" s="17" t="s">
        <v>443</v>
      </c>
    </row>
    <row r="62" spans="1:3">
      <c r="A62" s="17" t="s">
        <v>430</v>
      </c>
      <c r="B62" s="17" t="s">
        <v>444</v>
      </c>
      <c r="C62" s="17" t="s">
        <v>445</v>
      </c>
    </row>
    <row r="63" spans="1:3">
      <c r="A63" s="17" t="s">
        <v>446</v>
      </c>
      <c r="B63" s="17" t="s">
        <v>447</v>
      </c>
      <c r="C63" s="17" t="s">
        <v>448</v>
      </c>
    </row>
    <row r="64" spans="1:3">
      <c r="A64" s="17" t="s">
        <v>446</v>
      </c>
      <c r="B64" s="17" t="s">
        <v>449</v>
      </c>
      <c r="C64" s="17" t="s">
        <v>450</v>
      </c>
    </row>
    <row r="65" spans="1:3">
      <c r="A65" s="17" t="s">
        <v>446</v>
      </c>
      <c r="B65" s="17" t="s">
        <v>451</v>
      </c>
      <c r="C65" s="17" t="s">
        <v>452</v>
      </c>
    </row>
    <row r="66" spans="1:3">
      <c r="A66" s="17" t="s">
        <v>446</v>
      </c>
      <c r="B66" s="17" t="s">
        <v>453</v>
      </c>
      <c r="C66" s="17" t="s">
        <v>454</v>
      </c>
    </row>
    <row r="67" spans="1:3">
      <c r="A67" s="17" t="s">
        <v>455</v>
      </c>
      <c r="B67" s="17" t="s">
        <v>456</v>
      </c>
      <c r="C67" s="17" t="s">
        <v>457</v>
      </c>
    </row>
    <row r="68" spans="1:3">
      <c r="A68" s="17" t="s">
        <v>455</v>
      </c>
      <c r="B68" s="17" t="s">
        <v>458</v>
      </c>
      <c r="C68" s="17" t="s">
        <v>459</v>
      </c>
    </row>
    <row r="69" spans="1:3">
      <c r="A69" s="17"/>
      <c r="B69" s="25" t="s">
        <v>460</v>
      </c>
      <c r="C69" s="17" t="s">
        <v>461</v>
      </c>
    </row>
    <row r="70" spans="1:3">
      <c r="A70" s="17" t="s">
        <v>462</v>
      </c>
      <c r="B70" s="17" t="s">
        <v>463</v>
      </c>
      <c r="C70" s="17" t="s">
        <v>68</v>
      </c>
    </row>
    <row r="71" spans="1:3">
      <c r="A71" s="17"/>
      <c r="B71" s="18" t="s">
        <v>463</v>
      </c>
      <c r="C71" s="18" t="s">
        <v>464</v>
      </c>
    </row>
    <row r="72" spans="1:3">
      <c r="A72" s="17"/>
      <c r="B72" s="18" t="s">
        <v>463</v>
      </c>
      <c r="C72" s="18" t="s">
        <v>465</v>
      </c>
    </row>
    <row r="73" spans="1:3">
      <c r="A73" s="17"/>
      <c r="B73" s="18" t="s">
        <v>466</v>
      </c>
      <c r="C73" s="18" t="s">
        <v>467</v>
      </c>
    </row>
    <row r="74" spans="1:3">
      <c r="A74" s="17"/>
      <c r="B74" s="18" t="s">
        <v>466</v>
      </c>
      <c r="C74" s="18" t="s">
        <v>78</v>
      </c>
    </row>
    <row r="75" spans="1:3">
      <c r="A75" s="17" t="s">
        <v>462</v>
      </c>
      <c r="B75" s="17" t="s">
        <v>466</v>
      </c>
      <c r="C75" s="17" t="s">
        <v>468</v>
      </c>
    </row>
    <row r="76" spans="1:3">
      <c r="A76" s="17" t="s">
        <v>462</v>
      </c>
      <c r="B76" s="17" t="s">
        <v>469</v>
      </c>
      <c r="C76" s="17" t="s">
        <v>470</v>
      </c>
    </row>
    <row r="77" spans="1:3">
      <c r="A77" s="17" t="s">
        <v>462</v>
      </c>
      <c r="B77" s="17" t="s">
        <v>471</v>
      </c>
      <c r="C77" s="17" t="s">
        <v>472</v>
      </c>
    </row>
    <row r="78" spans="1:3" ht="15.6">
      <c r="A78" s="17"/>
      <c r="B78" s="20" t="s">
        <v>471</v>
      </c>
      <c r="C78" s="26" t="s">
        <v>58</v>
      </c>
    </row>
    <row r="79" spans="1:3" ht="15.6">
      <c r="A79" s="17"/>
      <c r="B79" s="20" t="s">
        <v>471</v>
      </c>
      <c r="C79" s="26" t="s">
        <v>473</v>
      </c>
    </row>
    <row r="80" spans="1:3" ht="15.6">
      <c r="A80" s="17"/>
      <c r="B80" s="20" t="s">
        <v>471</v>
      </c>
      <c r="C80" s="26" t="s">
        <v>474</v>
      </c>
    </row>
    <row r="81" spans="1:3" ht="15.6">
      <c r="A81" s="17"/>
      <c r="B81" s="20" t="s">
        <v>475</v>
      </c>
      <c r="C81" s="26" t="s">
        <v>476</v>
      </c>
    </row>
    <row r="82" spans="1:3" ht="15.6">
      <c r="A82" s="17"/>
      <c r="B82" s="20" t="s">
        <v>475</v>
      </c>
      <c r="C82" s="26" t="s">
        <v>477</v>
      </c>
    </row>
    <row r="83" spans="1:3" ht="15.6">
      <c r="A83" s="17"/>
      <c r="B83" s="20" t="s">
        <v>475</v>
      </c>
      <c r="C83" s="26" t="s">
        <v>478</v>
      </c>
    </row>
    <row r="84" spans="1:3" ht="15.6">
      <c r="A84" s="17"/>
      <c r="B84" s="20" t="s">
        <v>479</v>
      </c>
      <c r="C84" s="19" t="s">
        <v>480</v>
      </c>
    </row>
    <row r="85" spans="1:3">
      <c r="A85" s="17" t="s">
        <v>462</v>
      </c>
      <c r="B85" s="17" t="s">
        <v>481</v>
      </c>
      <c r="C85" s="17" t="s">
        <v>482</v>
      </c>
    </row>
    <row r="86" spans="1:3">
      <c r="A86" s="17"/>
      <c r="B86" s="25" t="s">
        <v>483</v>
      </c>
      <c r="C86" s="2" t="s">
        <v>484</v>
      </c>
    </row>
    <row r="87" spans="1:3" ht="15.6">
      <c r="A87" s="17"/>
      <c r="B87" s="23" t="s">
        <v>483</v>
      </c>
      <c r="C87" s="2" t="s">
        <v>485</v>
      </c>
    </row>
    <row r="88" spans="1:3" ht="15.6">
      <c r="A88" s="17"/>
      <c r="B88" s="23" t="s">
        <v>483</v>
      </c>
      <c r="C88" s="2" t="s">
        <v>93</v>
      </c>
    </row>
    <row r="89" spans="1:3">
      <c r="A89" s="17" t="s">
        <v>462</v>
      </c>
      <c r="B89" s="17" t="s">
        <v>486</v>
      </c>
      <c r="C89" s="17" t="s">
        <v>487</v>
      </c>
    </row>
    <row r="90" spans="1:3">
      <c r="A90" s="17" t="s">
        <v>462</v>
      </c>
      <c r="B90" s="17" t="s">
        <v>488</v>
      </c>
      <c r="C90" s="17" t="s">
        <v>489</v>
      </c>
    </row>
    <row r="91" spans="1:3">
      <c r="A91" s="17"/>
      <c r="B91" s="25" t="s">
        <v>490</v>
      </c>
      <c r="C91" s="24" t="s">
        <v>491</v>
      </c>
    </row>
    <row r="92" spans="1:3">
      <c r="A92" s="17"/>
      <c r="B92" s="24" t="s">
        <v>492</v>
      </c>
      <c r="C92" s="26" t="s">
        <v>493</v>
      </c>
    </row>
    <row r="93" spans="1:3" ht="15.6">
      <c r="A93" s="17"/>
      <c r="B93" s="20" t="s">
        <v>494</v>
      </c>
      <c r="C93" s="26" t="s">
        <v>495</v>
      </c>
    </row>
    <row r="94" spans="1:3" ht="15.6">
      <c r="A94" s="17"/>
      <c r="B94" s="25" t="s">
        <v>496</v>
      </c>
      <c r="C94" s="27" t="s">
        <v>497</v>
      </c>
    </row>
    <row r="95" spans="1:3" ht="15.6">
      <c r="A95" s="17"/>
      <c r="B95" s="25" t="s">
        <v>496</v>
      </c>
      <c r="C95" s="22" t="s">
        <v>498</v>
      </c>
    </row>
    <row r="96" spans="1:3">
      <c r="A96" s="17" t="s">
        <v>499</v>
      </c>
      <c r="B96" s="17" t="s">
        <v>500</v>
      </c>
      <c r="C96" s="17" t="s">
        <v>501</v>
      </c>
    </row>
    <row r="97" spans="1:3">
      <c r="A97" s="17" t="s">
        <v>499</v>
      </c>
      <c r="B97" s="17" t="s">
        <v>502</v>
      </c>
      <c r="C97" s="28" t="s">
        <v>503</v>
      </c>
    </row>
    <row r="98" spans="1:3">
      <c r="A98" s="17" t="s">
        <v>504</v>
      </c>
      <c r="B98" s="28" t="s">
        <v>505</v>
      </c>
      <c r="C98" s="28" t="s">
        <v>506</v>
      </c>
    </row>
    <row r="99" spans="1:3">
      <c r="A99" s="17" t="s">
        <v>504</v>
      </c>
      <c r="B99" s="17" t="s">
        <v>507</v>
      </c>
      <c r="C99" s="28" t="s">
        <v>86</v>
      </c>
    </row>
    <row r="100" spans="1:3">
      <c r="A100" s="17" t="s">
        <v>504</v>
      </c>
      <c r="B100" s="17" t="s">
        <v>508</v>
      </c>
      <c r="C100" s="17" t="s">
        <v>509</v>
      </c>
    </row>
    <row r="101" spans="1:3">
      <c r="A101" s="17" t="s">
        <v>504</v>
      </c>
      <c r="B101" s="17" t="s">
        <v>510</v>
      </c>
      <c r="C101" s="17" t="s">
        <v>511</v>
      </c>
    </row>
    <row r="102" spans="1:3">
      <c r="A102" s="17" t="s">
        <v>504</v>
      </c>
      <c r="B102" s="17" t="s">
        <v>512</v>
      </c>
      <c r="C102" s="17" t="s">
        <v>513</v>
      </c>
    </row>
    <row r="103" spans="1:3">
      <c r="A103" s="17" t="s">
        <v>504</v>
      </c>
      <c r="B103" s="17" t="s">
        <v>514</v>
      </c>
      <c r="C103" s="17" t="s">
        <v>515</v>
      </c>
    </row>
    <row r="104" spans="1:3">
      <c r="A104" s="17" t="s">
        <v>504</v>
      </c>
      <c r="B104" s="17" t="s">
        <v>516</v>
      </c>
      <c r="C104" s="17" t="s">
        <v>517</v>
      </c>
    </row>
    <row r="105" spans="1:3">
      <c r="A105" s="17" t="s">
        <v>504</v>
      </c>
      <c r="B105" s="17" t="s">
        <v>518</v>
      </c>
      <c r="C105" s="17" t="s">
        <v>519</v>
      </c>
    </row>
    <row r="106" spans="1:3">
      <c r="A106" s="17" t="s">
        <v>504</v>
      </c>
      <c r="B106" s="17" t="s">
        <v>520</v>
      </c>
      <c r="C106" s="17" t="s">
        <v>521</v>
      </c>
    </row>
    <row r="107" spans="1:3" ht="27.95">
      <c r="A107" s="17" t="s">
        <v>522</v>
      </c>
      <c r="B107" s="17" t="s">
        <v>523</v>
      </c>
      <c r="C107" s="17" t="s">
        <v>524</v>
      </c>
    </row>
    <row r="108" spans="1:3" ht="27.95">
      <c r="A108" s="17" t="s">
        <v>522</v>
      </c>
      <c r="B108" s="17" t="s">
        <v>525</v>
      </c>
      <c r="C108" s="17" t="s">
        <v>526</v>
      </c>
    </row>
    <row r="109" spans="1:3" ht="27.95">
      <c r="A109" s="17" t="s">
        <v>522</v>
      </c>
      <c r="B109" s="17" t="s">
        <v>527</v>
      </c>
      <c r="C109" s="17" t="s">
        <v>528</v>
      </c>
    </row>
    <row r="110" spans="1:3" ht="27.95">
      <c r="A110" s="17" t="s">
        <v>522</v>
      </c>
      <c r="B110" s="17" t="s">
        <v>529</v>
      </c>
      <c r="C110" s="17" t="s">
        <v>530</v>
      </c>
    </row>
    <row r="111" spans="1:3" ht="27.95">
      <c r="A111" s="17" t="s">
        <v>531</v>
      </c>
      <c r="B111" s="17" t="s">
        <v>532</v>
      </c>
      <c r="C111" s="17" t="s">
        <v>533</v>
      </c>
    </row>
    <row r="112" spans="1:3" ht="27.95">
      <c r="A112" s="17" t="s">
        <v>531</v>
      </c>
      <c r="B112" s="17" t="s">
        <v>534</v>
      </c>
      <c r="C112" s="17" t="s">
        <v>535</v>
      </c>
    </row>
    <row r="113" spans="1:3" ht="15.6">
      <c r="A113" s="17"/>
      <c r="B113" s="25" t="s">
        <v>534</v>
      </c>
      <c r="C113" s="23" t="s">
        <v>536</v>
      </c>
    </row>
    <row r="114" spans="1:3" ht="27.95">
      <c r="A114" s="17" t="s">
        <v>531</v>
      </c>
      <c r="B114" s="17" t="s">
        <v>537</v>
      </c>
      <c r="C114" s="17" t="s">
        <v>538</v>
      </c>
    </row>
    <row r="115" spans="1:3" ht="27.95">
      <c r="A115" s="17" t="s">
        <v>531</v>
      </c>
      <c r="B115" s="17" t="s">
        <v>539</v>
      </c>
      <c r="C115" s="17" t="s">
        <v>540</v>
      </c>
    </row>
    <row r="116" spans="1:3" ht="27.95">
      <c r="A116" s="17" t="s">
        <v>531</v>
      </c>
      <c r="B116" s="17" t="s">
        <v>541</v>
      </c>
      <c r="C116" s="17" t="s">
        <v>542</v>
      </c>
    </row>
    <row r="117" spans="1:3" ht="27.95">
      <c r="A117" s="17" t="s">
        <v>531</v>
      </c>
      <c r="B117" s="17" t="s">
        <v>543</v>
      </c>
      <c r="C117" s="17" t="s">
        <v>544</v>
      </c>
    </row>
    <row r="118" spans="1:3" ht="27.95">
      <c r="A118" s="17" t="s">
        <v>531</v>
      </c>
      <c r="B118" s="17" t="s">
        <v>545</v>
      </c>
      <c r="C118" s="28" t="s">
        <v>546</v>
      </c>
    </row>
    <row r="119" spans="1:3">
      <c r="A119" s="17" t="s">
        <v>547</v>
      </c>
      <c r="B119" s="17" t="s">
        <v>548</v>
      </c>
      <c r="C119" s="17" t="s">
        <v>549</v>
      </c>
    </row>
    <row r="120" spans="1:3">
      <c r="A120" s="17" t="s">
        <v>547</v>
      </c>
      <c r="B120" s="17" t="s">
        <v>550</v>
      </c>
      <c r="C120" s="17" t="s">
        <v>551</v>
      </c>
    </row>
    <row r="121" spans="1:3">
      <c r="A121" s="17" t="s">
        <v>547</v>
      </c>
      <c r="B121" s="17" t="s">
        <v>552</v>
      </c>
      <c r="C121" s="17" t="s">
        <v>553</v>
      </c>
    </row>
    <row r="122" spans="1:3">
      <c r="A122" s="17" t="s">
        <v>554</v>
      </c>
      <c r="B122" s="17" t="s">
        <v>555</v>
      </c>
      <c r="C122" s="17" t="s">
        <v>556</v>
      </c>
    </row>
    <row r="123" spans="1:3">
      <c r="A123" s="17" t="s">
        <v>554</v>
      </c>
      <c r="B123" s="17" t="s">
        <v>557</v>
      </c>
      <c r="C123" s="17" t="s">
        <v>558</v>
      </c>
    </row>
    <row r="124" spans="1:3">
      <c r="A124" s="17" t="s">
        <v>554</v>
      </c>
      <c r="B124" s="17" t="s">
        <v>559</v>
      </c>
      <c r="C124" s="17" t="s">
        <v>560</v>
      </c>
    </row>
    <row r="125" spans="1:3">
      <c r="A125" s="17" t="s">
        <v>554</v>
      </c>
      <c r="B125" s="17" t="s">
        <v>561</v>
      </c>
      <c r="C125" s="17" t="s">
        <v>562</v>
      </c>
    </row>
    <row r="126" spans="1:3">
      <c r="A126" s="17" t="s">
        <v>563</v>
      </c>
      <c r="B126" s="17" t="s">
        <v>564</v>
      </c>
      <c r="C126" s="17" t="s">
        <v>565</v>
      </c>
    </row>
    <row r="127" spans="1:3">
      <c r="A127" s="17" t="s">
        <v>563</v>
      </c>
      <c r="B127" s="17" t="s">
        <v>566</v>
      </c>
      <c r="C127" s="17" t="s">
        <v>567</v>
      </c>
    </row>
    <row r="128" spans="1:3" ht="27.95">
      <c r="A128" s="17" t="s">
        <v>568</v>
      </c>
      <c r="B128" s="17" t="s">
        <v>569</v>
      </c>
      <c r="C128" s="17" t="s">
        <v>570</v>
      </c>
    </row>
    <row r="129" spans="1:3" ht="27.95">
      <c r="A129" s="17" t="s">
        <v>568</v>
      </c>
      <c r="B129" s="17" t="s">
        <v>571</v>
      </c>
      <c r="C129" s="17" t="s">
        <v>572</v>
      </c>
    </row>
    <row r="130" spans="1:3" ht="27.95">
      <c r="A130" s="17" t="s">
        <v>568</v>
      </c>
      <c r="B130" s="17" t="s">
        <v>573</v>
      </c>
      <c r="C130" s="17" t="s">
        <v>574</v>
      </c>
    </row>
    <row r="131" spans="1:3" ht="27.95">
      <c r="A131" s="17" t="s">
        <v>568</v>
      </c>
      <c r="B131" s="17" t="s">
        <v>575</v>
      </c>
      <c r="C131" s="17" t="s">
        <v>576</v>
      </c>
    </row>
    <row r="132" spans="1:3" ht="27.95">
      <c r="A132" s="17" t="s">
        <v>568</v>
      </c>
      <c r="B132" s="17" t="s">
        <v>577</v>
      </c>
      <c r="C132" s="17" t="s">
        <v>578</v>
      </c>
    </row>
    <row r="133" spans="1:3">
      <c r="A133" s="17" t="s">
        <v>579</v>
      </c>
      <c r="B133" s="17" t="s">
        <v>580</v>
      </c>
      <c r="C133" s="17" t="s">
        <v>581</v>
      </c>
    </row>
    <row r="134" spans="1:3">
      <c r="A134" s="17" t="s">
        <v>579</v>
      </c>
      <c r="B134" s="17" t="s">
        <v>582</v>
      </c>
      <c r="C134" s="17" t="s">
        <v>583</v>
      </c>
    </row>
    <row r="135" spans="1:3">
      <c r="A135" s="17" t="s">
        <v>579</v>
      </c>
      <c r="B135" s="17" t="s">
        <v>584</v>
      </c>
      <c r="C135" s="17" t="s">
        <v>585</v>
      </c>
    </row>
    <row r="136" spans="1:3">
      <c r="A136" s="17" t="s">
        <v>586</v>
      </c>
      <c r="B136" s="17" t="s">
        <v>587</v>
      </c>
      <c r="C136" s="17" t="s">
        <v>588</v>
      </c>
    </row>
    <row r="137" spans="1:3">
      <c r="A137" s="17" t="s">
        <v>586</v>
      </c>
      <c r="B137" s="17" t="s">
        <v>589</v>
      </c>
      <c r="C137" s="17" t="s">
        <v>590</v>
      </c>
    </row>
    <row r="138" spans="1:3">
      <c r="A138" s="17" t="s">
        <v>591</v>
      </c>
      <c r="B138" s="17" t="s">
        <v>592</v>
      </c>
      <c r="C138" s="17" t="s">
        <v>593</v>
      </c>
    </row>
    <row r="139" spans="1:3">
      <c r="A139" s="17" t="s">
        <v>591</v>
      </c>
      <c r="B139" s="17" t="s">
        <v>594</v>
      </c>
      <c r="C139" s="17" t="s">
        <v>595</v>
      </c>
    </row>
    <row r="140" spans="1:3">
      <c r="A140" s="17" t="s">
        <v>591</v>
      </c>
      <c r="B140" s="17" t="s">
        <v>596</v>
      </c>
      <c r="C140" s="17" t="s">
        <v>597</v>
      </c>
    </row>
    <row r="141" spans="1:3">
      <c r="A141" s="17" t="s">
        <v>591</v>
      </c>
      <c r="B141" s="17" t="s">
        <v>598</v>
      </c>
      <c r="C141" s="17" t="s">
        <v>599</v>
      </c>
    </row>
    <row r="142" spans="1:3">
      <c r="A142" s="17" t="s">
        <v>591</v>
      </c>
      <c r="B142" s="17" t="s">
        <v>600</v>
      </c>
      <c r="C142" s="17" t="s">
        <v>601</v>
      </c>
    </row>
    <row r="143" spans="1:3">
      <c r="A143" s="17" t="s">
        <v>591</v>
      </c>
      <c r="B143" s="17" t="s">
        <v>602</v>
      </c>
      <c r="C143" s="17" t="s">
        <v>603</v>
      </c>
    </row>
    <row r="144" spans="1:3">
      <c r="A144" s="17" t="s">
        <v>591</v>
      </c>
      <c r="B144" s="17" t="s">
        <v>604</v>
      </c>
      <c r="C144" s="17" t="s">
        <v>605</v>
      </c>
    </row>
    <row r="145" spans="1:3">
      <c r="A145" s="17" t="s">
        <v>591</v>
      </c>
      <c r="B145" s="17" t="s">
        <v>606</v>
      </c>
      <c r="C145" s="17" t="s">
        <v>607</v>
      </c>
    </row>
    <row r="146" spans="1:3">
      <c r="A146" s="17" t="s">
        <v>591</v>
      </c>
      <c r="B146" s="17" t="s">
        <v>608</v>
      </c>
      <c r="C146" s="17" t="s">
        <v>609</v>
      </c>
    </row>
    <row r="147" spans="1:3">
      <c r="A147" s="17" t="s">
        <v>610</v>
      </c>
      <c r="B147" s="17" t="s">
        <v>611</v>
      </c>
      <c r="C147" s="17" t="s">
        <v>612</v>
      </c>
    </row>
    <row r="148" spans="1:3">
      <c r="A148" s="17" t="s">
        <v>613</v>
      </c>
      <c r="B148" s="17" t="s">
        <v>614</v>
      </c>
      <c r="C148" s="17" t="s">
        <v>615</v>
      </c>
    </row>
    <row r="149" spans="1:3">
      <c r="A149" s="17" t="s">
        <v>613</v>
      </c>
      <c r="B149" s="17" t="s">
        <v>616</v>
      </c>
      <c r="C149" s="17" t="s">
        <v>617</v>
      </c>
    </row>
    <row r="150" spans="1:3">
      <c r="A150" s="17" t="s">
        <v>613</v>
      </c>
      <c r="B150" s="17" t="s">
        <v>618</v>
      </c>
      <c r="C150" s="17" t="s">
        <v>619</v>
      </c>
    </row>
    <row r="151" spans="1:3">
      <c r="A151" s="17" t="s">
        <v>613</v>
      </c>
      <c r="B151" s="17" t="s">
        <v>620</v>
      </c>
      <c r="C151" s="17" t="s">
        <v>621</v>
      </c>
    </row>
    <row r="152" spans="1:3">
      <c r="A152" s="17" t="s">
        <v>613</v>
      </c>
      <c r="B152" s="17" t="s">
        <v>622</v>
      </c>
      <c r="C152" s="17" t="s">
        <v>623</v>
      </c>
    </row>
    <row r="153" spans="1:3">
      <c r="A153" s="17" t="s">
        <v>613</v>
      </c>
      <c r="B153" s="17" t="s">
        <v>624</v>
      </c>
      <c r="C153" s="17" t="s">
        <v>625</v>
      </c>
    </row>
    <row r="154" spans="1:3" ht="27.95">
      <c r="A154" s="17" t="s">
        <v>626</v>
      </c>
      <c r="B154" s="17" t="s">
        <v>627</v>
      </c>
      <c r="C154" s="17" t="s">
        <v>628</v>
      </c>
    </row>
    <row r="155" spans="1:3" ht="27.95">
      <c r="A155" s="17" t="s">
        <v>626</v>
      </c>
      <c r="B155" s="17" t="s">
        <v>629</v>
      </c>
      <c r="C155" s="17" t="s">
        <v>630</v>
      </c>
    </row>
    <row r="156" spans="1:3" ht="27.95">
      <c r="A156" s="17" t="s">
        <v>626</v>
      </c>
      <c r="B156" s="17" t="s">
        <v>631</v>
      </c>
      <c r="C156" s="17" t="s">
        <v>632</v>
      </c>
    </row>
    <row r="157" spans="1:3">
      <c r="A157" s="17" t="s">
        <v>633</v>
      </c>
      <c r="B157" s="17" t="s">
        <v>634</v>
      </c>
      <c r="C157" s="17" t="s">
        <v>635</v>
      </c>
    </row>
    <row r="158" spans="1:3">
      <c r="A158" s="17" t="s">
        <v>636</v>
      </c>
      <c r="B158" s="17" t="s">
        <v>637</v>
      </c>
      <c r="C158" s="17" t="s">
        <v>636</v>
      </c>
    </row>
    <row r="159" spans="1:3">
      <c r="A159" s="17" t="s">
        <v>638</v>
      </c>
      <c r="B159" s="17" t="s">
        <v>639</v>
      </c>
      <c r="C159" s="17" t="s">
        <v>640</v>
      </c>
    </row>
    <row r="160" spans="1:3">
      <c r="A160" s="17" t="s">
        <v>638</v>
      </c>
      <c r="B160" s="17" t="s">
        <v>641</v>
      </c>
      <c r="C160" s="17" t="s">
        <v>642</v>
      </c>
    </row>
    <row r="161" spans="1:3">
      <c r="A161" s="17" t="s">
        <v>638</v>
      </c>
      <c r="B161" s="17" t="s">
        <v>643</v>
      </c>
      <c r="C161" s="17" t="s">
        <v>644</v>
      </c>
    </row>
    <row r="162" spans="1:3" ht="15.6">
      <c r="A162" s="17"/>
      <c r="B162" s="23"/>
      <c r="C162" s="27"/>
    </row>
    <row r="163" spans="1:3" ht="15.6">
      <c r="A163" s="17"/>
      <c r="B163" s="23"/>
      <c r="C163" s="27"/>
    </row>
    <row r="164" spans="1:3" ht="15.6">
      <c r="A164" s="17"/>
      <c r="B164" s="23"/>
      <c r="C164" s="27"/>
    </row>
    <row r="165" spans="1:3" ht="15.6">
      <c r="A165" s="17"/>
      <c r="B165" s="23"/>
      <c r="C165" s="27"/>
    </row>
    <row r="166" spans="1:3" ht="15.6">
      <c r="A166" s="17"/>
      <c r="B166" s="23"/>
      <c r="C166" s="27"/>
    </row>
  </sheetData>
  <phoneticPr fontId="1" type="noConversion"/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C511D-2E6A-45F7-B38D-681C35852AD0}">
  <dimension ref="B2:E307"/>
  <sheetViews>
    <sheetView zoomScale="70" zoomScaleNormal="70" workbookViewId="0">
      <selection activeCell="D23" sqref="D23"/>
    </sheetView>
  </sheetViews>
  <sheetFormatPr defaultColWidth="8.7109375" defaultRowHeight="14.1"/>
  <cols>
    <col min="1" max="1" width="11.42578125" style="2" customWidth="1"/>
    <col min="2" max="2" width="52.85546875" style="2" customWidth="1"/>
    <col min="3" max="3" width="30.7109375" style="2" customWidth="1"/>
    <col min="4" max="4" width="95.5703125" style="2" customWidth="1"/>
    <col min="5" max="5" width="28.28515625" style="2" customWidth="1"/>
    <col min="6" max="16384" width="8.7109375" style="2"/>
  </cols>
  <sheetData>
    <row r="2" spans="2:5">
      <c r="B2" s="1"/>
      <c r="C2" s="1"/>
    </row>
    <row r="6" spans="2:5">
      <c r="B6" s="8" t="s">
        <v>645</v>
      </c>
      <c r="C6" s="8" t="s">
        <v>646</v>
      </c>
      <c r="D6" s="8" t="s">
        <v>647</v>
      </c>
      <c r="E6" s="8" t="s">
        <v>648</v>
      </c>
    </row>
    <row r="7" spans="2:5">
      <c r="B7" s="17" t="s">
        <v>54</v>
      </c>
      <c r="C7" s="17" t="s">
        <v>649</v>
      </c>
      <c r="D7" s="8" t="s">
        <v>650</v>
      </c>
      <c r="E7" s="17"/>
    </row>
    <row r="8" spans="2:5">
      <c r="B8" s="17" t="s">
        <v>651</v>
      </c>
      <c r="C8" s="17"/>
      <c r="D8" s="8" t="s">
        <v>652</v>
      </c>
      <c r="E8" s="17"/>
    </row>
    <row r="9" spans="2:5">
      <c r="B9" s="17" t="s">
        <v>65</v>
      </c>
      <c r="C9" s="17" t="s">
        <v>653</v>
      </c>
      <c r="D9" s="8" t="s">
        <v>650</v>
      </c>
      <c r="E9" s="17"/>
    </row>
    <row r="10" spans="2:5">
      <c r="B10" s="17" t="s">
        <v>654</v>
      </c>
      <c r="C10" s="17" t="s">
        <v>655</v>
      </c>
      <c r="D10" s="8" t="s">
        <v>650</v>
      </c>
      <c r="E10" s="17"/>
    </row>
    <row r="11" spans="2:5">
      <c r="B11" s="17" t="s">
        <v>656</v>
      </c>
      <c r="C11" s="17" t="s">
        <v>657</v>
      </c>
      <c r="D11" s="8" t="s">
        <v>650</v>
      </c>
      <c r="E11" s="17"/>
    </row>
    <row r="12" spans="2:5">
      <c r="B12" s="17" t="s">
        <v>658</v>
      </c>
      <c r="C12" s="17" t="s">
        <v>659</v>
      </c>
      <c r="D12" s="8" t="s">
        <v>650</v>
      </c>
      <c r="E12" s="17"/>
    </row>
    <row r="13" spans="2:5">
      <c r="B13" s="17" t="s">
        <v>660</v>
      </c>
      <c r="C13" s="17" t="s">
        <v>661</v>
      </c>
      <c r="D13" s="8" t="s">
        <v>650</v>
      </c>
      <c r="E13" s="17"/>
    </row>
    <row r="14" spans="2:5">
      <c r="B14" s="17" t="s">
        <v>662</v>
      </c>
      <c r="C14" s="17" t="s">
        <v>663</v>
      </c>
      <c r="D14" s="8" t="s">
        <v>650</v>
      </c>
      <c r="E14" s="17"/>
    </row>
    <row r="15" spans="2:5">
      <c r="B15" s="17" t="s">
        <v>664</v>
      </c>
      <c r="C15" s="17" t="s">
        <v>665</v>
      </c>
      <c r="D15" s="8" t="s">
        <v>650</v>
      </c>
      <c r="E15" s="17"/>
    </row>
    <row r="16" spans="2:5">
      <c r="B16" s="17" t="s">
        <v>666</v>
      </c>
      <c r="C16" s="17" t="s">
        <v>667</v>
      </c>
      <c r="D16" s="8" t="s">
        <v>650</v>
      </c>
      <c r="E16" s="17"/>
    </row>
    <row r="17" spans="2:5">
      <c r="B17" s="17" t="s">
        <v>668</v>
      </c>
      <c r="C17" s="17" t="s">
        <v>669</v>
      </c>
      <c r="D17" s="8" t="s">
        <v>650</v>
      </c>
      <c r="E17" s="17"/>
    </row>
    <row r="18" spans="2:5">
      <c r="B18" s="17" t="s">
        <v>670</v>
      </c>
      <c r="C18" s="17" t="s">
        <v>671</v>
      </c>
      <c r="D18" s="8" t="s">
        <v>650</v>
      </c>
      <c r="E18" s="17"/>
    </row>
    <row r="19" spans="2:5">
      <c r="B19" s="17" t="s">
        <v>672</v>
      </c>
      <c r="C19" s="17" t="s">
        <v>673</v>
      </c>
      <c r="D19" s="8" t="s">
        <v>650</v>
      </c>
      <c r="E19" s="17"/>
    </row>
    <row r="20" spans="2:5">
      <c r="B20" s="17" t="s">
        <v>95</v>
      </c>
      <c r="C20" s="17" t="s">
        <v>674</v>
      </c>
      <c r="D20" s="29" t="s">
        <v>675</v>
      </c>
      <c r="E20" s="17" t="s">
        <v>676</v>
      </c>
    </row>
    <row r="21" spans="2:5">
      <c r="B21" s="17" t="s">
        <v>83</v>
      </c>
      <c r="C21" s="17" t="s">
        <v>677</v>
      </c>
      <c r="D21" s="30" t="s">
        <v>675</v>
      </c>
      <c r="E21" s="17" t="s">
        <v>676</v>
      </c>
    </row>
    <row r="22" spans="2:5">
      <c r="B22" s="17" t="s">
        <v>91</v>
      </c>
      <c r="C22" s="17" t="s">
        <v>678</v>
      </c>
      <c r="D22" s="30" t="s">
        <v>675</v>
      </c>
      <c r="E22" s="17" t="s">
        <v>676</v>
      </c>
    </row>
    <row r="23" spans="2:5">
      <c r="B23" s="17" t="s">
        <v>679</v>
      </c>
      <c r="C23" s="17" t="s">
        <v>680</v>
      </c>
      <c r="D23" s="8" t="s">
        <v>650</v>
      </c>
      <c r="E23" s="17"/>
    </row>
    <row r="24" spans="2:5">
      <c r="B24" s="17" t="s">
        <v>681</v>
      </c>
      <c r="C24" s="17" t="s">
        <v>682</v>
      </c>
      <c r="D24" s="8" t="s">
        <v>650</v>
      </c>
      <c r="E24" s="17"/>
    </row>
    <row r="25" spans="2:5">
      <c r="B25" s="17" t="s">
        <v>683</v>
      </c>
      <c r="C25" s="17" t="s">
        <v>684</v>
      </c>
      <c r="D25" s="8" t="s">
        <v>650</v>
      </c>
      <c r="E25" s="17"/>
    </row>
    <row r="26" spans="2:5">
      <c r="B26" s="17" t="s">
        <v>685</v>
      </c>
      <c r="C26" s="17" t="s">
        <v>686</v>
      </c>
      <c r="D26" s="30" t="s">
        <v>687</v>
      </c>
      <c r="E26" s="17" t="s">
        <v>688</v>
      </c>
    </row>
    <row r="27" spans="2:5">
      <c r="B27" s="17" t="s">
        <v>689</v>
      </c>
      <c r="C27" s="17" t="s">
        <v>690</v>
      </c>
      <c r="D27" s="8" t="s">
        <v>650</v>
      </c>
      <c r="E27" s="17"/>
    </row>
    <row r="28" spans="2:5">
      <c r="B28" s="17" t="s">
        <v>691</v>
      </c>
      <c r="C28" s="17" t="s">
        <v>692</v>
      </c>
      <c r="D28" s="8" t="s">
        <v>650</v>
      </c>
      <c r="E28" s="17"/>
    </row>
    <row r="29" spans="2:5">
      <c r="B29" s="17" t="s">
        <v>693</v>
      </c>
      <c r="C29" s="17" t="s">
        <v>694</v>
      </c>
      <c r="D29" s="8" t="s">
        <v>650</v>
      </c>
      <c r="E29" s="17"/>
    </row>
    <row r="30" spans="2:5">
      <c r="B30" s="17" t="s">
        <v>695</v>
      </c>
      <c r="C30" s="17" t="s">
        <v>696</v>
      </c>
      <c r="D30" s="8" t="s">
        <v>650</v>
      </c>
      <c r="E30" s="17"/>
    </row>
    <row r="31" spans="2:5">
      <c r="B31" s="17" t="s">
        <v>697</v>
      </c>
      <c r="C31" s="17" t="s">
        <v>698</v>
      </c>
      <c r="D31" s="8" t="s">
        <v>650</v>
      </c>
      <c r="E31" s="17"/>
    </row>
    <row r="32" spans="2:5">
      <c r="B32" s="17" t="s">
        <v>699</v>
      </c>
      <c r="C32" s="17" t="s">
        <v>700</v>
      </c>
      <c r="D32" s="8" t="s">
        <v>650</v>
      </c>
      <c r="E32" s="17"/>
    </row>
    <row r="33" spans="2:5">
      <c r="B33" s="17" t="s">
        <v>701</v>
      </c>
      <c r="C33" s="17" t="s">
        <v>702</v>
      </c>
      <c r="D33" s="8" t="s">
        <v>650</v>
      </c>
      <c r="E33" s="17"/>
    </row>
    <row r="34" spans="2:5">
      <c r="B34" s="17" t="s">
        <v>703</v>
      </c>
      <c r="C34" s="17" t="s">
        <v>704</v>
      </c>
      <c r="D34" s="8" t="s">
        <v>650</v>
      </c>
      <c r="E34" s="17"/>
    </row>
    <row r="35" spans="2:5">
      <c r="B35" s="17" t="s">
        <v>705</v>
      </c>
      <c r="C35" s="17" t="s">
        <v>706</v>
      </c>
      <c r="D35" s="8" t="s">
        <v>650</v>
      </c>
      <c r="E35" s="17"/>
    </row>
    <row r="36" spans="2:5">
      <c r="B36" s="17" t="s">
        <v>707</v>
      </c>
      <c r="C36" s="17" t="s">
        <v>708</v>
      </c>
      <c r="D36" s="8" t="s">
        <v>650</v>
      </c>
      <c r="E36" s="17"/>
    </row>
    <row r="37" spans="2:5">
      <c r="B37" s="17" t="s">
        <v>709</v>
      </c>
      <c r="C37" s="17" t="s">
        <v>710</v>
      </c>
      <c r="D37" s="8" t="s">
        <v>650</v>
      </c>
      <c r="E37" s="17"/>
    </row>
    <row r="38" spans="2:5">
      <c r="B38" s="17" t="s">
        <v>711</v>
      </c>
      <c r="C38" s="17" t="s">
        <v>712</v>
      </c>
      <c r="D38" s="8" t="s">
        <v>650</v>
      </c>
      <c r="E38" s="17"/>
    </row>
    <row r="39" spans="2:5">
      <c r="B39" s="17" t="s">
        <v>713</v>
      </c>
      <c r="C39" s="17" t="s">
        <v>714</v>
      </c>
      <c r="D39" s="8" t="s">
        <v>650</v>
      </c>
      <c r="E39" s="17"/>
    </row>
    <row r="40" spans="2:5">
      <c r="B40" s="17" t="s">
        <v>715</v>
      </c>
      <c r="C40" s="17" t="s">
        <v>716</v>
      </c>
      <c r="D40" s="8" t="s">
        <v>650</v>
      </c>
      <c r="E40" s="17"/>
    </row>
    <row r="41" spans="2:5">
      <c r="B41" s="17" t="s">
        <v>717</v>
      </c>
      <c r="C41" s="17" t="s">
        <v>718</v>
      </c>
      <c r="D41" s="8" t="s">
        <v>650</v>
      </c>
      <c r="E41" s="17"/>
    </row>
    <row r="42" spans="2:5">
      <c r="B42" s="17" t="s">
        <v>719</v>
      </c>
      <c r="C42" s="17" t="s">
        <v>720</v>
      </c>
      <c r="D42" s="8" t="s">
        <v>650</v>
      </c>
      <c r="E42" s="17"/>
    </row>
    <row r="43" spans="2:5">
      <c r="B43" s="17" t="s">
        <v>80</v>
      </c>
      <c r="C43" s="17" t="s">
        <v>721</v>
      </c>
      <c r="D43" s="8" t="s">
        <v>650</v>
      </c>
      <c r="E43" s="17"/>
    </row>
    <row r="44" spans="2:5">
      <c r="B44" s="17" t="s">
        <v>722</v>
      </c>
      <c r="C44" s="17" t="s">
        <v>723</v>
      </c>
      <c r="D44" s="8" t="s">
        <v>650</v>
      </c>
      <c r="E44" s="17"/>
    </row>
    <row r="45" spans="2:5">
      <c r="B45" s="17" t="s">
        <v>724</v>
      </c>
      <c r="C45" s="17" t="s">
        <v>725</v>
      </c>
      <c r="D45" s="8" t="s">
        <v>650</v>
      </c>
      <c r="E45" s="17"/>
    </row>
    <row r="46" spans="2:5">
      <c r="B46" s="17" t="s">
        <v>726</v>
      </c>
      <c r="C46" s="17" t="s">
        <v>727</v>
      </c>
      <c r="D46" s="8" t="s">
        <v>650</v>
      </c>
      <c r="E46" s="17"/>
    </row>
    <row r="47" spans="2:5">
      <c r="B47" s="17" t="s">
        <v>728</v>
      </c>
      <c r="C47" s="17" t="s">
        <v>729</v>
      </c>
      <c r="D47" s="8" t="s">
        <v>650</v>
      </c>
      <c r="E47" s="17"/>
    </row>
    <row r="48" spans="2:5">
      <c r="B48" s="17" t="s">
        <v>730</v>
      </c>
      <c r="C48" s="17" t="s">
        <v>731</v>
      </c>
      <c r="D48" s="8" t="s">
        <v>650</v>
      </c>
      <c r="E48" s="17"/>
    </row>
    <row r="49" spans="2:5">
      <c r="B49" s="17" t="s">
        <v>732</v>
      </c>
      <c r="C49" s="17" t="s">
        <v>733</v>
      </c>
      <c r="D49" s="8" t="s">
        <v>650</v>
      </c>
      <c r="E49" s="17"/>
    </row>
    <row r="50" spans="2:5">
      <c r="B50" s="17" t="s">
        <v>734</v>
      </c>
      <c r="C50" s="17" t="s">
        <v>735</v>
      </c>
      <c r="D50" s="8" t="s">
        <v>650</v>
      </c>
      <c r="E50" s="17"/>
    </row>
    <row r="51" spans="2:5">
      <c r="B51" s="17" t="s">
        <v>736</v>
      </c>
      <c r="C51" s="17" t="s">
        <v>737</v>
      </c>
      <c r="D51" s="8" t="s">
        <v>650</v>
      </c>
      <c r="E51" s="17"/>
    </row>
    <row r="52" spans="2:5">
      <c r="B52" s="17" t="s">
        <v>738</v>
      </c>
      <c r="C52" s="17" t="s">
        <v>739</v>
      </c>
      <c r="D52" s="8" t="s">
        <v>650</v>
      </c>
      <c r="E52" s="17"/>
    </row>
    <row r="53" spans="2:5">
      <c r="B53" s="17" t="s">
        <v>740</v>
      </c>
      <c r="C53" s="17" t="s">
        <v>741</v>
      </c>
      <c r="D53" s="8" t="s">
        <v>650</v>
      </c>
      <c r="E53" s="17"/>
    </row>
    <row r="54" spans="2:5">
      <c r="B54" s="17" t="s">
        <v>88</v>
      </c>
      <c r="C54" s="17" t="s">
        <v>742</v>
      </c>
      <c r="D54" s="30" t="s">
        <v>743</v>
      </c>
      <c r="E54" s="17" t="s">
        <v>744</v>
      </c>
    </row>
    <row r="55" spans="2:5">
      <c r="B55" s="17" t="s">
        <v>60</v>
      </c>
      <c r="C55" s="17" t="s">
        <v>745</v>
      </c>
      <c r="D55" s="30" t="s">
        <v>746</v>
      </c>
      <c r="E55" s="17" t="s">
        <v>747</v>
      </c>
    </row>
    <row r="56" spans="2:5" ht="42">
      <c r="B56" s="17" t="s">
        <v>748</v>
      </c>
      <c r="C56" s="17" t="s">
        <v>749</v>
      </c>
      <c r="D56" s="30" t="s">
        <v>750</v>
      </c>
      <c r="E56" s="17" t="s">
        <v>751</v>
      </c>
    </row>
    <row r="57" spans="2:5" ht="42">
      <c r="B57" s="17" t="s">
        <v>752</v>
      </c>
      <c r="C57" s="17" t="s">
        <v>753</v>
      </c>
      <c r="D57" s="30" t="s">
        <v>754</v>
      </c>
      <c r="E57" s="17" t="s">
        <v>755</v>
      </c>
    </row>
    <row r="58" spans="2:5" ht="27.95">
      <c r="B58" s="17" t="s">
        <v>756</v>
      </c>
      <c r="C58" s="17" t="s">
        <v>745</v>
      </c>
      <c r="D58" s="30" t="s">
        <v>757</v>
      </c>
      <c r="E58" s="17" t="s">
        <v>758</v>
      </c>
    </row>
    <row r="59" spans="2:5" ht="27.95">
      <c r="B59" s="17" t="s">
        <v>759</v>
      </c>
      <c r="C59" s="17" t="s">
        <v>760</v>
      </c>
      <c r="D59" s="30" t="s">
        <v>761</v>
      </c>
      <c r="E59" s="17" t="s">
        <v>762</v>
      </c>
    </row>
    <row r="60" spans="2:5" ht="27.95">
      <c r="B60" s="17" t="s">
        <v>763</v>
      </c>
      <c r="C60" s="17" t="s">
        <v>753</v>
      </c>
      <c r="D60" s="30" t="s">
        <v>764</v>
      </c>
      <c r="E60" s="17" t="s">
        <v>765</v>
      </c>
    </row>
    <row r="61" spans="2:5">
      <c r="B61" s="17" t="s">
        <v>766</v>
      </c>
      <c r="C61" s="17" t="s">
        <v>767</v>
      </c>
      <c r="D61" s="8" t="s">
        <v>650</v>
      </c>
      <c r="E61" s="17"/>
    </row>
    <row r="62" spans="2:5">
      <c r="B62" s="17" t="s">
        <v>768</v>
      </c>
      <c r="C62" s="17" t="s">
        <v>769</v>
      </c>
      <c r="D62" s="8" t="s">
        <v>650</v>
      </c>
      <c r="E62" s="17"/>
    </row>
    <row r="63" spans="2:5">
      <c r="B63" s="17" t="s">
        <v>770</v>
      </c>
      <c r="C63" s="17" t="s">
        <v>771</v>
      </c>
      <c r="D63" s="30" t="s">
        <v>772</v>
      </c>
      <c r="E63" s="17" t="s">
        <v>773</v>
      </c>
    </row>
    <row r="64" spans="2:5">
      <c r="B64" s="17" t="s">
        <v>774</v>
      </c>
      <c r="C64" s="17" t="s">
        <v>775</v>
      </c>
      <c r="D64" s="30" t="s">
        <v>772</v>
      </c>
      <c r="E64" s="17" t="s">
        <v>776</v>
      </c>
    </row>
    <row r="65" spans="2:5">
      <c r="B65" s="17" t="s">
        <v>777</v>
      </c>
      <c r="C65" s="17" t="s">
        <v>778</v>
      </c>
      <c r="D65" s="30" t="s">
        <v>772</v>
      </c>
      <c r="E65" s="17" t="s">
        <v>779</v>
      </c>
    </row>
    <row r="66" spans="2:5" ht="27.95">
      <c r="B66" s="17" t="s">
        <v>71</v>
      </c>
      <c r="C66" s="17" t="s">
        <v>780</v>
      </c>
      <c r="D66" s="30" t="s">
        <v>781</v>
      </c>
      <c r="E66" s="17" t="s">
        <v>782</v>
      </c>
    </row>
    <row r="67" spans="2:5">
      <c r="B67" s="17" t="s">
        <v>783</v>
      </c>
      <c r="C67" s="17" t="s">
        <v>784</v>
      </c>
      <c r="D67" s="8" t="s">
        <v>650</v>
      </c>
      <c r="E67" s="17"/>
    </row>
    <row r="68" spans="2:5">
      <c r="B68" s="17" t="s">
        <v>785</v>
      </c>
      <c r="C68" s="17" t="s">
        <v>786</v>
      </c>
      <c r="D68" s="8" t="s">
        <v>650</v>
      </c>
      <c r="E68" s="17"/>
    </row>
    <row r="69" spans="2:5">
      <c r="B69" s="17" t="s">
        <v>787</v>
      </c>
      <c r="C69" s="17" t="s">
        <v>788</v>
      </c>
      <c r="D69" s="8" t="s">
        <v>650</v>
      </c>
      <c r="E69" s="17"/>
    </row>
    <row r="70" spans="2:5">
      <c r="B70" s="17" t="s">
        <v>789</v>
      </c>
      <c r="C70" s="17" t="s">
        <v>790</v>
      </c>
      <c r="D70" s="30" t="s">
        <v>772</v>
      </c>
      <c r="E70" s="17" t="s">
        <v>791</v>
      </c>
    </row>
    <row r="71" spans="2:5">
      <c r="B71" s="17" t="s">
        <v>792</v>
      </c>
      <c r="C71" s="17" t="s">
        <v>793</v>
      </c>
      <c r="D71" s="8" t="s">
        <v>650</v>
      </c>
      <c r="E71" s="17"/>
    </row>
    <row r="72" spans="2:5">
      <c r="B72" s="17" t="s">
        <v>794</v>
      </c>
      <c r="C72" s="17" t="s">
        <v>795</v>
      </c>
      <c r="D72" s="8" t="s">
        <v>650</v>
      </c>
      <c r="E72" s="17"/>
    </row>
    <row r="73" spans="2:5">
      <c r="B73" s="17" t="s">
        <v>796</v>
      </c>
      <c r="C73" s="17" t="s">
        <v>797</v>
      </c>
      <c r="D73" s="30" t="s">
        <v>772</v>
      </c>
      <c r="E73" s="17" t="s">
        <v>798</v>
      </c>
    </row>
    <row r="74" spans="2:5">
      <c r="B74" s="17" t="s">
        <v>799</v>
      </c>
      <c r="C74" s="17" t="s">
        <v>706</v>
      </c>
      <c r="D74" s="8" t="s">
        <v>650</v>
      </c>
      <c r="E74" s="17"/>
    </row>
    <row r="75" spans="2:5">
      <c r="B75" s="17" t="s">
        <v>800</v>
      </c>
      <c r="C75" s="17" t="s">
        <v>801</v>
      </c>
      <c r="D75" s="8" t="s">
        <v>650</v>
      </c>
      <c r="E75" s="17"/>
    </row>
    <row r="76" spans="2:5">
      <c r="B76" s="17" t="s">
        <v>802</v>
      </c>
      <c r="C76" s="17" t="s">
        <v>803</v>
      </c>
      <c r="D76" s="8" t="s">
        <v>650</v>
      </c>
      <c r="E76" s="17"/>
    </row>
    <row r="77" spans="2:5">
      <c r="B77" s="17" t="s">
        <v>804</v>
      </c>
      <c r="C77" s="17" t="s">
        <v>805</v>
      </c>
      <c r="D77" s="30" t="s">
        <v>675</v>
      </c>
      <c r="E77" s="17" t="s">
        <v>806</v>
      </c>
    </row>
    <row r="78" spans="2:5">
      <c r="B78" s="17" t="s">
        <v>807</v>
      </c>
      <c r="C78" s="17" t="s">
        <v>808</v>
      </c>
      <c r="D78" s="8" t="s">
        <v>650</v>
      </c>
      <c r="E78" s="17"/>
    </row>
    <row r="79" spans="2:5">
      <c r="B79" s="17" t="s">
        <v>809</v>
      </c>
      <c r="C79" s="17" t="s">
        <v>810</v>
      </c>
      <c r="D79" s="8" t="s">
        <v>650</v>
      </c>
      <c r="E79" s="17"/>
    </row>
    <row r="80" spans="2:5">
      <c r="B80" s="17" t="s">
        <v>811</v>
      </c>
      <c r="C80" s="17" t="s">
        <v>812</v>
      </c>
      <c r="D80" s="30" t="s">
        <v>772</v>
      </c>
      <c r="E80" s="17" t="s">
        <v>813</v>
      </c>
    </row>
    <row r="81" spans="2:5">
      <c r="B81" s="17" t="s">
        <v>814</v>
      </c>
      <c r="C81" s="17" t="s">
        <v>815</v>
      </c>
      <c r="D81" s="30" t="s">
        <v>772</v>
      </c>
      <c r="E81" s="17" t="s">
        <v>816</v>
      </c>
    </row>
    <row r="82" spans="2:5">
      <c r="B82" s="17" t="s">
        <v>817</v>
      </c>
      <c r="C82" s="17" t="s">
        <v>818</v>
      </c>
      <c r="D82" s="30" t="s">
        <v>772</v>
      </c>
      <c r="E82" s="17" t="s">
        <v>819</v>
      </c>
    </row>
    <row r="83" spans="2:5">
      <c r="B83" s="17" t="s">
        <v>820</v>
      </c>
      <c r="C83" s="17" t="s">
        <v>821</v>
      </c>
      <c r="D83" s="8" t="s">
        <v>650</v>
      </c>
      <c r="E83" s="17"/>
    </row>
    <row r="84" spans="2:5">
      <c r="B84" s="17" t="s">
        <v>822</v>
      </c>
      <c r="C84" s="17" t="s">
        <v>823</v>
      </c>
      <c r="D84" s="8" t="s">
        <v>650</v>
      </c>
      <c r="E84" s="17"/>
    </row>
    <row r="85" spans="2:5">
      <c r="B85" s="17" t="s">
        <v>824</v>
      </c>
      <c r="C85" s="17" t="s">
        <v>825</v>
      </c>
      <c r="D85" s="8" t="s">
        <v>650</v>
      </c>
      <c r="E85" s="17"/>
    </row>
    <row r="86" spans="2:5">
      <c r="B86" s="17" t="s">
        <v>826</v>
      </c>
      <c r="C86" s="17" t="s">
        <v>827</v>
      </c>
      <c r="D86" s="8" t="s">
        <v>650</v>
      </c>
      <c r="E86" s="17"/>
    </row>
    <row r="87" spans="2:5">
      <c r="B87" s="17" t="s">
        <v>828</v>
      </c>
      <c r="C87" s="17" t="s">
        <v>829</v>
      </c>
      <c r="D87" s="8" t="s">
        <v>650</v>
      </c>
      <c r="E87" s="17"/>
    </row>
    <row r="88" spans="2:5">
      <c r="B88" s="17" t="s">
        <v>830</v>
      </c>
      <c r="C88" s="17" t="s">
        <v>831</v>
      </c>
      <c r="D88" s="8" t="s">
        <v>650</v>
      </c>
      <c r="E88" s="17"/>
    </row>
    <row r="89" spans="2:5">
      <c r="B89" s="17" t="s">
        <v>832</v>
      </c>
      <c r="C89" s="17" t="s">
        <v>833</v>
      </c>
      <c r="D89" s="8" t="s">
        <v>650</v>
      </c>
      <c r="E89" s="17"/>
    </row>
    <row r="98" spans="2:3">
      <c r="B98" s="8" t="s">
        <v>834</v>
      </c>
      <c r="C98" s="8" t="s">
        <v>646</v>
      </c>
    </row>
    <row r="99" spans="2:3">
      <c r="B99" s="17" t="s">
        <v>835</v>
      </c>
      <c r="C99" s="17" t="s">
        <v>836</v>
      </c>
    </row>
    <row r="100" spans="2:3">
      <c r="B100" s="17" t="s">
        <v>837</v>
      </c>
      <c r="C100" s="17" t="s">
        <v>838</v>
      </c>
    </row>
    <row r="101" spans="2:3">
      <c r="B101" s="17" t="s">
        <v>839</v>
      </c>
      <c r="C101" s="17" t="s">
        <v>840</v>
      </c>
    </row>
    <row r="102" spans="2:3">
      <c r="B102" s="17" t="s">
        <v>841</v>
      </c>
      <c r="C102" s="17" t="s">
        <v>842</v>
      </c>
    </row>
    <row r="103" spans="2:3">
      <c r="B103" s="17" t="s">
        <v>843</v>
      </c>
      <c r="C103" s="17" t="s">
        <v>844</v>
      </c>
    </row>
    <row r="104" spans="2:3">
      <c r="B104" s="17" t="s">
        <v>845</v>
      </c>
      <c r="C104" s="17" t="s">
        <v>846</v>
      </c>
    </row>
    <row r="105" spans="2:3">
      <c r="B105" s="17" t="s">
        <v>847</v>
      </c>
      <c r="C105" s="17" t="s">
        <v>848</v>
      </c>
    </row>
    <row r="106" spans="2:3">
      <c r="B106" s="17" t="s">
        <v>849</v>
      </c>
      <c r="C106" s="17" t="s">
        <v>850</v>
      </c>
    </row>
    <row r="107" spans="2:3">
      <c r="B107" s="17" t="s">
        <v>851</v>
      </c>
      <c r="C107" s="17" t="s">
        <v>852</v>
      </c>
    </row>
    <row r="108" spans="2:3">
      <c r="B108" s="17" t="s">
        <v>66</v>
      </c>
      <c r="C108" s="17" t="s">
        <v>853</v>
      </c>
    </row>
    <row r="109" spans="2:3">
      <c r="B109" s="17" t="s">
        <v>854</v>
      </c>
      <c r="C109" s="17" t="s">
        <v>855</v>
      </c>
    </row>
    <row r="110" spans="2:3">
      <c r="B110" s="17" t="s">
        <v>856</v>
      </c>
      <c r="C110" s="17" t="s">
        <v>857</v>
      </c>
    </row>
    <row r="111" spans="2:3">
      <c r="B111" s="17" t="s">
        <v>858</v>
      </c>
      <c r="C111" s="17" t="s">
        <v>859</v>
      </c>
    </row>
    <row r="112" spans="2:3">
      <c r="B112" s="17" t="s">
        <v>860</v>
      </c>
      <c r="C112" s="17" t="s">
        <v>861</v>
      </c>
    </row>
    <row r="113" spans="2:3">
      <c r="B113" s="17" t="s">
        <v>862</v>
      </c>
      <c r="C113" s="17" t="s">
        <v>863</v>
      </c>
    </row>
    <row r="114" spans="2:3">
      <c r="B114" s="17" t="s">
        <v>864</v>
      </c>
      <c r="C114" s="17" t="s">
        <v>865</v>
      </c>
    </row>
    <row r="115" spans="2:3">
      <c r="B115" s="17" t="s">
        <v>866</v>
      </c>
      <c r="C115" s="17" t="s">
        <v>867</v>
      </c>
    </row>
    <row r="116" spans="2:3">
      <c r="B116" s="17" t="s">
        <v>868</v>
      </c>
      <c r="C116" s="17" t="s">
        <v>869</v>
      </c>
    </row>
    <row r="117" spans="2:3">
      <c r="B117" s="17" t="s">
        <v>870</v>
      </c>
      <c r="C117" s="17" t="s">
        <v>871</v>
      </c>
    </row>
    <row r="118" spans="2:3">
      <c r="B118" s="17" t="s">
        <v>872</v>
      </c>
      <c r="C118" s="17" t="s">
        <v>873</v>
      </c>
    </row>
    <row r="119" spans="2:3">
      <c r="B119" s="17" t="s">
        <v>874</v>
      </c>
      <c r="C119" s="17" t="s">
        <v>875</v>
      </c>
    </row>
    <row r="120" spans="2:3">
      <c r="B120" s="17" t="s">
        <v>876</v>
      </c>
      <c r="C120" s="17" t="s">
        <v>877</v>
      </c>
    </row>
    <row r="121" spans="2:3">
      <c r="B121" s="17" t="s">
        <v>878</v>
      </c>
      <c r="C121" s="17" t="s">
        <v>879</v>
      </c>
    </row>
    <row r="122" spans="2:3">
      <c r="B122" s="17" t="s">
        <v>880</v>
      </c>
      <c r="C122" s="17" t="s">
        <v>881</v>
      </c>
    </row>
    <row r="123" spans="2:3">
      <c r="B123" s="17" t="s">
        <v>882</v>
      </c>
      <c r="C123" s="17" t="s">
        <v>358</v>
      </c>
    </row>
    <row r="124" spans="2:3">
      <c r="B124" s="17" t="s">
        <v>883</v>
      </c>
      <c r="C124" s="17" t="s">
        <v>884</v>
      </c>
    </row>
    <row r="125" spans="2:3">
      <c r="B125" s="17" t="s">
        <v>885</v>
      </c>
      <c r="C125" s="17" t="s">
        <v>886</v>
      </c>
    </row>
    <row r="126" spans="2:3">
      <c r="B126" s="17" t="s">
        <v>887</v>
      </c>
      <c r="C126" s="17" t="s">
        <v>888</v>
      </c>
    </row>
    <row r="127" spans="2:3">
      <c r="B127" s="17" t="s">
        <v>889</v>
      </c>
      <c r="C127" s="17" t="s">
        <v>890</v>
      </c>
    </row>
    <row r="128" spans="2:3">
      <c r="B128" s="17" t="s">
        <v>891</v>
      </c>
      <c r="C128" s="17" t="s">
        <v>892</v>
      </c>
    </row>
    <row r="129" spans="2:3">
      <c r="B129" s="17" t="s">
        <v>893</v>
      </c>
      <c r="C129" s="17" t="s">
        <v>894</v>
      </c>
    </row>
    <row r="130" spans="2:3">
      <c r="B130" s="17" t="s">
        <v>895</v>
      </c>
      <c r="C130" s="17" t="s">
        <v>896</v>
      </c>
    </row>
    <row r="131" spans="2:3">
      <c r="B131" s="17" t="s">
        <v>897</v>
      </c>
      <c r="C131" s="17" t="s">
        <v>898</v>
      </c>
    </row>
    <row r="132" spans="2:3">
      <c r="B132" s="17" t="s">
        <v>899</v>
      </c>
      <c r="C132" s="17" t="s">
        <v>900</v>
      </c>
    </row>
    <row r="133" spans="2:3">
      <c r="B133" s="17" t="s">
        <v>901</v>
      </c>
      <c r="C133" s="17" t="s">
        <v>902</v>
      </c>
    </row>
    <row r="134" spans="2:3">
      <c r="B134" s="17" t="s">
        <v>903</v>
      </c>
      <c r="C134" s="17" t="s">
        <v>904</v>
      </c>
    </row>
    <row r="135" spans="2:3">
      <c r="B135" s="17" t="s">
        <v>905</v>
      </c>
      <c r="C135" s="17" t="s">
        <v>906</v>
      </c>
    </row>
    <row r="136" spans="2:3">
      <c r="B136" s="17" t="s">
        <v>907</v>
      </c>
      <c r="C136" s="17" t="s">
        <v>908</v>
      </c>
    </row>
    <row r="137" spans="2:3">
      <c r="B137" s="17" t="s">
        <v>909</v>
      </c>
      <c r="C137" s="17" t="s">
        <v>894</v>
      </c>
    </row>
    <row r="138" spans="2:3">
      <c r="B138" s="17" t="s">
        <v>910</v>
      </c>
      <c r="C138" s="17" t="s">
        <v>911</v>
      </c>
    </row>
    <row r="139" spans="2:3">
      <c r="B139" s="17" t="s">
        <v>912</v>
      </c>
      <c r="C139" s="17" t="s">
        <v>913</v>
      </c>
    </row>
    <row r="140" spans="2:3">
      <c r="B140" s="17" t="s">
        <v>914</v>
      </c>
      <c r="C140" s="17" t="s">
        <v>915</v>
      </c>
    </row>
    <row r="141" spans="2:3">
      <c r="B141" s="17" t="s">
        <v>916</v>
      </c>
      <c r="C141" s="17" t="s">
        <v>917</v>
      </c>
    </row>
    <row r="142" spans="2:3">
      <c r="B142" s="17" t="s">
        <v>918</v>
      </c>
      <c r="C142" s="17" t="s">
        <v>692</v>
      </c>
    </row>
    <row r="143" spans="2:3" ht="27.95">
      <c r="B143" s="17" t="s">
        <v>919</v>
      </c>
      <c r="C143" s="17" t="s">
        <v>920</v>
      </c>
    </row>
    <row r="144" spans="2:3">
      <c r="B144" s="17" t="s">
        <v>921</v>
      </c>
      <c r="C144" s="17" t="s">
        <v>922</v>
      </c>
    </row>
    <row r="145" spans="2:3">
      <c r="B145" s="17" t="s">
        <v>923</v>
      </c>
      <c r="C145" s="17" t="s">
        <v>924</v>
      </c>
    </row>
    <row r="146" spans="2:3">
      <c r="B146" s="17" t="s">
        <v>925</v>
      </c>
      <c r="C146" s="17" t="s">
        <v>926</v>
      </c>
    </row>
    <row r="147" spans="2:3">
      <c r="B147" s="17" t="s">
        <v>927</v>
      </c>
      <c r="C147" s="17" t="s">
        <v>928</v>
      </c>
    </row>
    <row r="148" spans="2:3">
      <c r="B148" s="17" t="s">
        <v>929</v>
      </c>
      <c r="C148" s="17" t="s">
        <v>930</v>
      </c>
    </row>
    <row r="149" spans="2:3">
      <c r="B149" s="17" t="s">
        <v>931</v>
      </c>
      <c r="C149" s="17" t="s">
        <v>932</v>
      </c>
    </row>
    <row r="150" spans="2:3">
      <c r="B150" s="17" t="s">
        <v>933</v>
      </c>
      <c r="C150" s="17" t="s">
        <v>934</v>
      </c>
    </row>
    <row r="151" spans="2:3">
      <c r="B151" s="17" t="s">
        <v>935</v>
      </c>
      <c r="C151" s="17" t="s">
        <v>936</v>
      </c>
    </row>
    <row r="152" spans="2:3">
      <c r="B152" s="17" t="s">
        <v>937</v>
      </c>
      <c r="C152" s="17" t="s">
        <v>938</v>
      </c>
    </row>
    <row r="153" spans="2:3">
      <c r="B153" s="17" t="s">
        <v>939</v>
      </c>
      <c r="C153" s="17" t="s">
        <v>940</v>
      </c>
    </row>
    <row r="154" spans="2:3">
      <c r="B154" s="17" t="s">
        <v>941</v>
      </c>
      <c r="C154" s="17" t="s">
        <v>942</v>
      </c>
    </row>
    <row r="155" spans="2:3">
      <c r="B155" s="17" t="s">
        <v>943</v>
      </c>
      <c r="C155" s="17" t="s">
        <v>944</v>
      </c>
    </row>
    <row r="156" spans="2:3">
      <c r="B156" s="17" t="s">
        <v>945</v>
      </c>
      <c r="C156" s="17" t="s">
        <v>946</v>
      </c>
    </row>
    <row r="157" spans="2:3">
      <c r="B157" s="17" t="s">
        <v>947</v>
      </c>
      <c r="C157" s="17" t="s">
        <v>948</v>
      </c>
    </row>
    <row r="158" spans="2:3">
      <c r="B158" s="17" t="s">
        <v>949</v>
      </c>
      <c r="C158" s="17" t="s">
        <v>950</v>
      </c>
    </row>
    <row r="159" spans="2:3">
      <c r="B159" s="17" t="s">
        <v>951</v>
      </c>
      <c r="C159" s="17" t="s">
        <v>952</v>
      </c>
    </row>
    <row r="160" spans="2:3">
      <c r="B160" s="17" t="s">
        <v>953</v>
      </c>
      <c r="C160" s="17" t="s">
        <v>954</v>
      </c>
    </row>
    <row r="161" spans="2:3">
      <c r="B161" s="17" t="s">
        <v>955</v>
      </c>
      <c r="C161" s="17" t="s">
        <v>956</v>
      </c>
    </row>
    <row r="162" spans="2:3">
      <c r="B162" s="17" t="s">
        <v>957</v>
      </c>
      <c r="C162" s="17" t="s">
        <v>958</v>
      </c>
    </row>
    <row r="163" spans="2:3">
      <c r="B163" s="17" t="s">
        <v>959</v>
      </c>
      <c r="C163" s="17" t="s">
        <v>960</v>
      </c>
    </row>
    <row r="164" spans="2:3">
      <c r="B164" s="17" t="s">
        <v>961</v>
      </c>
      <c r="C164" s="17" t="s">
        <v>962</v>
      </c>
    </row>
    <row r="165" spans="2:3">
      <c r="B165" s="17" t="s">
        <v>963</v>
      </c>
      <c r="C165" s="17" t="s">
        <v>964</v>
      </c>
    </row>
    <row r="166" spans="2:3">
      <c r="B166" s="17" t="s">
        <v>965</v>
      </c>
      <c r="C166" s="17" t="s">
        <v>966</v>
      </c>
    </row>
    <row r="167" spans="2:3">
      <c r="B167" s="17" t="s">
        <v>967</v>
      </c>
      <c r="C167" s="17" t="s">
        <v>968</v>
      </c>
    </row>
    <row r="168" spans="2:3">
      <c r="B168" s="17" t="s">
        <v>969</v>
      </c>
      <c r="C168" s="17" t="s">
        <v>970</v>
      </c>
    </row>
    <row r="169" spans="2:3">
      <c r="B169" s="17" t="s">
        <v>971</v>
      </c>
      <c r="C169" s="17" t="s">
        <v>972</v>
      </c>
    </row>
    <row r="170" spans="2:3">
      <c r="B170" s="17" t="s">
        <v>973</v>
      </c>
      <c r="C170" s="17" t="s">
        <v>974</v>
      </c>
    </row>
    <row r="171" spans="2:3">
      <c r="B171" s="17" t="s">
        <v>73</v>
      </c>
      <c r="C171" s="17" t="s">
        <v>975</v>
      </c>
    </row>
    <row r="172" spans="2:3">
      <c r="B172" s="17" t="s">
        <v>976</v>
      </c>
      <c r="C172" s="17" t="s">
        <v>977</v>
      </c>
    </row>
    <row r="173" spans="2:3">
      <c r="B173" s="17" t="s">
        <v>978</v>
      </c>
      <c r="C173" s="17" t="s">
        <v>979</v>
      </c>
    </row>
    <row r="174" spans="2:3">
      <c r="B174" s="17" t="s">
        <v>980</v>
      </c>
      <c r="C174" s="17" t="s">
        <v>981</v>
      </c>
    </row>
    <row r="175" spans="2:3">
      <c r="B175" s="17" t="s">
        <v>982</v>
      </c>
      <c r="C175" s="17" t="s">
        <v>983</v>
      </c>
    </row>
    <row r="176" spans="2:3">
      <c r="B176" s="17" t="s">
        <v>984</v>
      </c>
      <c r="C176" s="17" t="s">
        <v>985</v>
      </c>
    </row>
    <row r="177" spans="2:3">
      <c r="B177" s="17" t="s">
        <v>986</v>
      </c>
      <c r="C177" s="17" t="s">
        <v>987</v>
      </c>
    </row>
    <row r="178" spans="2:3">
      <c r="B178" s="17" t="s">
        <v>988</v>
      </c>
      <c r="C178" s="17" t="s">
        <v>989</v>
      </c>
    </row>
    <row r="179" spans="2:3">
      <c r="B179" s="17" t="s">
        <v>990</v>
      </c>
      <c r="C179" s="17" t="s">
        <v>991</v>
      </c>
    </row>
    <row r="180" spans="2:3">
      <c r="B180" s="17" t="s">
        <v>992</v>
      </c>
      <c r="C180" s="17" t="s">
        <v>993</v>
      </c>
    </row>
    <row r="181" spans="2:3">
      <c r="B181" s="17" t="s">
        <v>994</v>
      </c>
      <c r="C181" s="17" t="s">
        <v>995</v>
      </c>
    </row>
    <row r="182" spans="2:3">
      <c r="B182" s="17" t="s">
        <v>996</v>
      </c>
      <c r="C182" s="17" t="s">
        <v>996</v>
      </c>
    </row>
    <row r="183" spans="2:3">
      <c r="B183" s="17" t="s">
        <v>81</v>
      </c>
      <c r="C183" s="17" t="s">
        <v>997</v>
      </c>
    </row>
    <row r="184" spans="2:3">
      <c r="B184" s="17" t="s">
        <v>998</v>
      </c>
      <c r="C184" s="17" t="s">
        <v>999</v>
      </c>
    </row>
    <row r="185" spans="2:3">
      <c r="B185" s="17" t="s">
        <v>1000</v>
      </c>
      <c r="C185" s="17" t="s">
        <v>1001</v>
      </c>
    </row>
    <row r="186" spans="2:3">
      <c r="B186" s="17" t="s">
        <v>1002</v>
      </c>
      <c r="C186" s="17" t="s">
        <v>1003</v>
      </c>
    </row>
    <row r="187" spans="2:3">
      <c r="B187" s="17" t="s">
        <v>1004</v>
      </c>
      <c r="C187" s="17" t="s">
        <v>1005</v>
      </c>
    </row>
    <row r="188" spans="2:3">
      <c r="B188" s="17" t="s">
        <v>1006</v>
      </c>
      <c r="C188" s="17" t="s">
        <v>1007</v>
      </c>
    </row>
    <row r="189" spans="2:3">
      <c r="B189" s="17" t="s">
        <v>1008</v>
      </c>
      <c r="C189" s="17" t="s">
        <v>1009</v>
      </c>
    </row>
    <row r="190" spans="2:3">
      <c r="B190" s="17" t="s">
        <v>1010</v>
      </c>
      <c r="C190" s="17" t="s">
        <v>1011</v>
      </c>
    </row>
    <row r="191" spans="2:3">
      <c r="B191" s="17" t="s">
        <v>1012</v>
      </c>
      <c r="C191" s="17" t="s">
        <v>1007</v>
      </c>
    </row>
    <row r="192" spans="2:3">
      <c r="B192" s="17" t="s">
        <v>1013</v>
      </c>
      <c r="C192" s="17" t="s">
        <v>1014</v>
      </c>
    </row>
    <row r="193" spans="2:3">
      <c r="B193" s="17" t="s">
        <v>1015</v>
      </c>
      <c r="C193" s="17" t="s">
        <v>1016</v>
      </c>
    </row>
    <row r="194" spans="2:3">
      <c r="B194" s="17" t="s">
        <v>1017</v>
      </c>
      <c r="C194" s="17" t="s">
        <v>1018</v>
      </c>
    </row>
    <row r="195" spans="2:3">
      <c r="B195" s="17" t="s">
        <v>77</v>
      </c>
      <c r="C195" s="17" t="s">
        <v>1019</v>
      </c>
    </row>
    <row r="196" spans="2:3">
      <c r="B196" s="17" t="s">
        <v>1020</v>
      </c>
      <c r="C196" s="17" t="s">
        <v>1021</v>
      </c>
    </row>
    <row r="197" spans="2:3">
      <c r="B197" s="17" t="s">
        <v>1022</v>
      </c>
      <c r="C197" s="17" t="s">
        <v>1023</v>
      </c>
    </row>
    <row r="198" spans="2:3">
      <c r="B198" s="17" t="s">
        <v>1024</v>
      </c>
      <c r="C198" s="17" t="s">
        <v>1025</v>
      </c>
    </row>
    <row r="199" spans="2:3">
      <c r="B199" s="17" t="s">
        <v>1026</v>
      </c>
      <c r="C199" s="17" t="s">
        <v>1027</v>
      </c>
    </row>
    <row r="200" spans="2:3">
      <c r="B200" s="17" t="s">
        <v>1028</v>
      </c>
      <c r="C200" s="17" t="s">
        <v>1029</v>
      </c>
    </row>
    <row r="201" spans="2:3">
      <c r="B201" s="17" t="s">
        <v>1030</v>
      </c>
      <c r="C201" s="17" t="s">
        <v>1031</v>
      </c>
    </row>
    <row r="202" spans="2:3">
      <c r="B202" s="17" t="s">
        <v>1032</v>
      </c>
      <c r="C202" s="17" t="s">
        <v>1033</v>
      </c>
    </row>
    <row r="203" spans="2:3">
      <c r="B203" s="17" t="s">
        <v>62</v>
      </c>
      <c r="C203" s="17" t="s">
        <v>1034</v>
      </c>
    </row>
    <row r="204" spans="2:3">
      <c r="B204" s="17" t="s">
        <v>1035</v>
      </c>
      <c r="C204" s="17" t="s">
        <v>1036</v>
      </c>
    </row>
    <row r="205" spans="2:3">
      <c r="B205" s="17" t="s">
        <v>1037</v>
      </c>
      <c r="C205" s="17" t="s">
        <v>1038</v>
      </c>
    </row>
    <row r="206" spans="2:3">
      <c r="B206" s="17" t="s">
        <v>1039</v>
      </c>
      <c r="C206" s="17" t="s">
        <v>1040</v>
      </c>
    </row>
    <row r="207" spans="2:3">
      <c r="B207" s="17" t="s">
        <v>1041</v>
      </c>
      <c r="C207" s="17" t="s">
        <v>1042</v>
      </c>
    </row>
    <row r="208" spans="2:3">
      <c r="B208" s="17" t="s">
        <v>1043</v>
      </c>
      <c r="C208" s="17" t="s">
        <v>1044</v>
      </c>
    </row>
    <row r="209" spans="2:3">
      <c r="B209" s="17" t="s">
        <v>1045</v>
      </c>
      <c r="C209" s="17" t="s">
        <v>1046</v>
      </c>
    </row>
    <row r="210" spans="2:3">
      <c r="B210" s="17" t="s">
        <v>1047</v>
      </c>
      <c r="C210" s="17" t="s">
        <v>1048</v>
      </c>
    </row>
    <row r="211" spans="2:3" ht="27.95">
      <c r="B211" s="17" t="s">
        <v>1049</v>
      </c>
      <c r="C211" s="17" t="s">
        <v>1050</v>
      </c>
    </row>
    <row r="212" spans="2:3">
      <c r="B212" s="17" t="s">
        <v>1051</v>
      </c>
      <c r="C212" s="17" t="s">
        <v>1052</v>
      </c>
    </row>
    <row r="213" spans="2:3">
      <c r="B213" s="17" t="s">
        <v>1053</v>
      </c>
      <c r="C213" s="17" t="s">
        <v>1054</v>
      </c>
    </row>
    <row r="214" spans="2:3">
      <c r="B214" s="17" t="s">
        <v>1055</v>
      </c>
      <c r="C214" s="17" t="s">
        <v>1056</v>
      </c>
    </row>
    <row r="215" spans="2:3">
      <c r="B215" s="17" t="s">
        <v>1057</v>
      </c>
      <c r="C215" s="17" t="s">
        <v>1058</v>
      </c>
    </row>
    <row r="216" spans="2:3">
      <c r="B216" s="17" t="s">
        <v>1059</v>
      </c>
      <c r="C216" s="17" t="s">
        <v>1060</v>
      </c>
    </row>
    <row r="217" spans="2:3">
      <c r="B217" s="17" t="s">
        <v>1061</v>
      </c>
      <c r="C217" s="17" t="s">
        <v>1062</v>
      </c>
    </row>
    <row r="218" spans="2:3">
      <c r="B218" s="17" t="s">
        <v>1063</v>
      </c>
      <c r="C218" s="17" t="s">
        <v>1064</v>
      </c>
    </row>
    <row r="219" spans="2:3">
      <c r="B219" s="17" t="s">
        <v>1065</v>
      </c>
      <c r="C219" s="17" t="s">
        <v>1066</v>
      </c>
    </row>
    <row r="220" spans="2:3">
      <c r="B220" s="17" t="s">
        <v>85</v>
      </c>
      <c r="C220" s="17" t="s">
        <v>1067</v>
      </c>
    </row>
    <row r="221" spans="2:3">
      <c r="B221" s="17" t="s">
        <v>1068</v>
      </c>
      <c r="C221" s="17" t="s">
        <v>1069</v>
      </c>
    </row>
    <row r="222" spans="2:3">
      <c r="B222" s="17" t="s">
        <v>1070</v>
      </c>
      <c r="C222" s="17" t="s">
        <v>996</v>
      </c>
    </row>
    <row r="223" spans="2:3">
      <c r="B223" s="17" t="s">
        <v>1071</v>
      </c>
      <c r="C223" s="17" t="s">
        <v>1072</v>
      </c>
    </row>
    <row r="224" spans="2:3">
      <c r="B224" s="17" t="s">
        <v>1073</v>
      </c>
      <c r="C224" s="17" t="s">
        <v>1074</v>
      </c>
    </row>
    <row r="225" spans="2:3">
      <c r="B225" s="17" t="s">
        <v>1075</v>
      </c>
      <c r="C225" s="17" t="s">
        <v>1076</v>
      </c>
    </row>
    <row r="226" spans="2:3">
      <c r="B226" s="17" t="s">
        <v>1077</v>
      </c>
      <c r="C226" s="17" t="s">
        <v>1077</v>
      </c>
    </row>
    <row r="227" spans="2:3">
      <c r="B227" s="17" t="s">
        <v>1078</v>
      </c>
      <c r="C227" s="17" t="s">
        <v>1079</v>
      </c>
    </row>
    <row r="228" spans="2:3">
      <c r="B228" s="17" t="s">
        <v>1080</v>
      </c>
      <c r="C228" s="17" t="s">
        <v>1081</v>
      </c>
    </row>
    <row r="229" spans="2:3">
      <c r="B229" s="17" t="s">
        <v>1082</v>
      </c>
      <c r="C229" s="17" t="s">
        <v>801</v>
      </c>
    </row>
    <row r="230" spans="2:3">
      <c r="B230" s="17" t="s">
        <v>1083</v>
      </c>
      <c r="C230" s="17" t="s">
        <v>1084</v>
      </c>
    </row>
    <row r="231" spans="2:3">
      <c r="B231" s="17" t="s">
        <v>1085</v>
      </c>
      <c r="C231" s="17" t="s">
        <v>1086</v>
      </c>
    </row>
    <row r="232" spans="2:3">
      <c r="B232" s="17" t="s">
        <v>1087</v>
      </c>
      <c r="C232" s="17" t="s">
        <v>1088</v>
      </c>
    </row>
    <row r="233" spans="2:3">
      <c r="B233" s="17" t="s">
        <v>1089</v>
      </c>
      <c r="C233" s="17" t="s">
        <v>1090</v>
      </c>
    </row>
    <row r="234" spans="2:3">
      <c r="B234" s="17" t="s">
        <v>89</v>
      </c>
      <c r="C234" s="17" t="s">
        <v>361</v>
      </c>
    </row>
    <row r="235" spans="2:3">
      <c r="B235" s="17" t="s">
        <v>55</v>
      </c>
      <c r="C235" s="17" t="s">
        <v>1091</v>
      </c>
    </row>
    <row r="236" spans="2:3">
      <c r="B236" s="17" t="s">
        <v>1092</v>
      </c>
      <c r="C236" s="17" t="s">
        <v>1093</v>
      </c>
    </row>
    <row r="237" spans="2:3">
      <c r="B237" s="17" t="s">
        <v>1094</v>
      </c>
      <c r="C237" s="17" t="s">
        <v>1095</v>
      </c>
    </row>
    <row r="238" spans="2:3">
      <c r="B238" s="17" t="s">
        <v>1096</v>
      </c>
      <c r="C238" s="17" t="s">
        <v>1097</v>
      </c>
    </row>
    <row r="239" spans="2:3">
      <c r="B239" s="17" t="s">
        <v>1098</v>
      </c>
      <c r="C239" s="17" t="s">
        <v>1099</v>
      </c>
    </row>
    <row r="240" spans="2:3">
      <c r="B240" s="17" t="s">
        <v>1100</v>
      </c>
      <c r="C240" s="17" t="s">
        <v>1101</v>
      </c>
    </row>
    <row r="241" spans="2:3">
      <c r="B241" s="17" t="s">
        <v>1102</v>
      </c>
      <c r="C241" s="17" t="s">
        <v>1103</v>
      </c>
    </row>
    <row r="242" spans="2:3">
      <c r="B242" s="17" t="s">
        <v>1104</v>
      </c>
      <c r="C242" s="17" t="s">
        <v>803</v>
      </c>
    </row>
    <row r="243" spans="2:3">
      <c r="B243" s="17" t="s">
        <v>1105</v>
      </c>
      <c r="C243" s="17" t="s">
        <v>1106</v>
      </c>
    </row>
    <row r="244" spans="2:3">
      <c r="B244" s="17" t="s">
        <v>1107</v>
      </c>
      <c r="C244" s="17" t="s">
        <v>1108</v>
      </c>
    </row>
    <row r="245" spans="2:3">
      <c r="B245" s="17" t="s">
        <v>1109</v>
      </c>
      <c r="C245" s="17" t="s">
        <v>1110</v>
      </c>
    </row>
    <row r="246" spans="2:3">
      <c r="B246" s="17" t="s">
        <v>1111</v>
      </c>
      <c r="C246" s="17" t="s">
        <v>1112</v>
      </c>
    </row>
    <row r="247" spans="2:3">
      <c r="B247" s="17" t="s">
        <v>1113</v>
      </c>
      <c r="C247" s="17" t="s">
        <v>1114</v>
      </c>
    </row>
    <row r="248" spans="2:3">
      <c r="B248" s="17" t="s">
        <v>1115</v>
      </c>
      <c r="C248" s="17" t="s">
        <v>1116</v>
      </c>
    </row>
    <row r="249" spans="2:3">
      <c r="B249" s="17" t="s">
        <v>1117</v>
      </c>
      <c r="C249" s="17" t="s">
        <v>1118</v>
      </c>
    </row>
    <row r="250" spans="2:3">
      <c r="B250" s="17" t="s">
        <v>1119</v>
      </c>
      <c r="C250" s="17" t="s">
        <v>1120</v>
      </c>
    </row>
    <row r="251" spans="2:3">
      <c r="B251" s="17" t="s">
        <v>1121</v>
      </c>
      <c r="C251" s="17" t="s">
        <v>1122</v>
      </c>
    </row>
    <row r="252" spans="2:3">
      <c r="B252" s="17" t="s">
        <v>1123</v>
      </c>
      <c r="C252" s="17" t="s">
        <v>1124</v>
      </c>
    </row>
    <row r="253" spans="2:3">
      <c r="B253" s="17" t="s">
        <v>1125</v>
      </c>
      <c r="C253" s="17" t="s">
        <v>1126</v>
      </c>
    </row>
    <row r="254" spans="2:3">
      <c r="B254" s="17" t="s">
        <v>1127</v>
      </c>
      <c r="C254" s="17" t="s">
        <v>1128</v>
      </c>
    </row>
    <row r="255" spans="2:3">
      <c r="B255" s="17" t="s">
        <v>1129</v>
      </c>
      <c r="C255" s="17" t="s">
        <v>1130</v>
      </c>
    </row>
    <row r="256" spans="2:3">
      <c r="B256" s="17" t="s">
        <v>1131</v>
      </c>
      <c r="C256" s="17" t="s">
        <v>1132</v>
      </c>
    </row>
    <row r="257" spans="2:3">
      <c r="B257" s="17" t="s">
        <v>1133</v>
      </c>
      <c r="C257" s="17" t="s">
        <v>1134</v>
      </c>
    </row>
    <row r="258" spans="2:3">
      <c r="B258" s="17" t="s">
        <v>1135</v>
      </c>
      <c r="C258" s="17" t="s">
        <v>1136</v>
      </c>
    </row>
    <row r="259" spans="2:3">
      <c r="B259" s="17" t="s">
        <v>1137</v>
      </c>
      <c r="C259" s="17" t="s">
        <v>1138</v>
      </c>
    </row>
    <row r="260" spans="2:3">
      <c r="B260" s="17" t="s">
        <v>1139</v>
      </c>
      <c r="C260" s="17" t="s">
        <v>1140</v>
      </c>
    </row>
    <row r="261" spans="2:3">
      <c r="B261" s="17" t="s">
        <v>1141</v>
      </c>
      <c r="C261" s="17" t="s">
        <v>1142</v>
      </c>
    </row>
    <row r="262" spans="2:3">
      <c r="B262" s="17" t="s">
        <v>1143</v>
      </c>
      <c r="C262" s="17" t="s">
        <v>1144</v>
      </c>
    </row>
    <row r="263" spans="2:3">
      <c r="B263" s="17" t="s">
        <v>1145</v>
      </c>
      <c r="C263" s="17" t="s">
        <v>1146</v>
      </c>
    </row>
    <row r="264" spans="2:3">
      <c r="B264" s="17" t="s">
        <v>1147</v>
      </c>
      <c r="C264" s="17" t="s">
        <v>1148</v>
      </c>
    </row>
    <row r="265" spans="2:3">
      <c r="B265" s="17" t="s">
        <v>1149</v>
      </c>
      <c r="C265" s="17" t="s">
        <v>1150</v>
      </c>
    </row>
    <row r="266" spans="2:3">
      <c r="B266" s="17" t="s">
        <v>1151</v>
      </c>
      <c r="C266" s="17" t="s">
        <v>1152</v>
      </c>
    </row>
    <row r="267" spans="2:3">
      <c r="B267" s="17" t="s">
        <v>1153</v>
      </c>
      <c r="C267" s="17" t="s">
        <v>1154</v>
      </c>
    </row>
    <row r="268" spans="2:3">
      <c r="B268" s="17" t="s">
        <v>1155</v>
      </c>
      <c r="C268" s="17" t="s">
        <v>1156</v>
      </c>
    </row>
    <row r="269" spans="2:3">
      <c r="B269" s="17" t="s">
        <v>1157</v>
      </c>
      <c r="C269" s="17" t="s">
        <v>1158</v>
      </c>
    </row>
    <row r="270" spans="2:3">
      <c r="B270" s="17" t="s">
        <v>1159</v>
      </c>
      <c r="C270" s="17" t="s">
        <v>1160</v>
      </c>
    </row>
    <row r="271" spans="2:3">
      <c r="B271" s="17" t="s">
        <v>1161</v>
      </c>
      <c r="C271" s="17" t="s">
        <v>1162</v>
      </c>
    </row>
    <row r="272" spans="2:3">
      <c r="B272" s="17" t="s">
        <v>1163</v>
      </c>
      <c r="C272" s="17" t="s">
        <v>1164</v>
      </c>
    </row>
    <row r="273" spans="2:3">
      <c r="B273" s="17" t="s">
        <v>1165</v>
      </c>
      <c r="C273" s="17" t="s">
        <v>1166</v>
      </c>
    </row>
    <row r="274" spans="2:3">
      <c r="B274" s="17" t="s">
        <v>1167</v>
      </c>
      <c r="C274" s="17" t="s">
        <v>1168</v>
      </c>
    </row>
    <row r="275" spans="2:3">
      <c r="B275" s="17" t="s">
        <v>1169</v>
      </c>
      <c r="C275" s="17" t="s">
        <v>1170</v>
      </c>
    </row>
    <row r="276" spans="2:3">
      <c r="B276" s="17" t="s">
        <v>1171</v>
      </c>
      <c r="C276" s="17" t="s">
        <v>1172</v>
      </c>
    </row>
    <row r="277" spans="2:3">
      <c r="B277" s="17" t="s">
        <v>1173</v>
      </c>
      <c r="C277" s="17" t="s">
        <v>1174</v>
      </c>
    </row>
    <row r="278" spans="2:3">
      <c r="B278" s="17" t="s">
        <v>1175</v>
      </c>
      <c r="C278" s="17" t="s">
        <v>1176</v>
      </c>
    </row>
    <row r="279" spans="2:3">
      <c r="B279" s="17" t="s">
        <v>1177</v>
      </c>
      <c r="C279" s="17" t="s">
        <v>1178</v>
      </c>
    </row>
    <row r="280" spans="2:3">
      <c r="B280" s="17" t="s">
        <v>1179</v>
      </c>
      <c r="C280" s="17" t="s">
        <v>1180</v>
      </c>
    </row>
    <row r="291" spans="2:3">
      <c r="B291" s="1" t="s">
        <v>1181</v>
      </c>
      <c r="C291" s="1" t="s">
        <v>1182</v>
      </c>
    </row>
    <row r="292" spans="2:3">
      <c r="B292" s="31" t="s">
        <v>1183</v>
      </c>
      <c r="C292" s="31" t="s">
        <v>1184</v>
      </c>
    </row>
    <row r="293" spans="2:3">
      <c r="B293" s="31" t="s">
        <v>1185</v>
      </c>
      <c r="C293" s="31" t="s">
        <v>1186</v>
      </c>
    </row>
    <row r="294" spans="2:3">
      <c r="B294" s="31" t="s">
        <v>1187</v>
      </c>
      <c r="C294" s="31" t="s">
        <v>1188</v>
      </c>
    </row>
    <row r="295" spans="2:3">
      <c r="B295" s="31" t="s">
        <v>1189</v>
      </c>
      <c r="C295" s="31" t="s">
        <v>1190</v>
      </c>
    </row>
    <row r="296" spans="2:3">
      <c r="B296" s="31" t="s">
        <v>1191</v>
      </c>
      <c r="C296" s="31" t="s">
        <v>1192</v>
      </c>
    </row>
    <row r="297" spans="2:3">
      <c r="B297" s="31" t="s">
        <v>1193</v>
      </c>
      <c r="C297" s="31" t="s">
        <v>1194</v>
      </c>
    </row>
    <row r="298" spans="2:3">
      <c r="B298" s="31" t="s">
        <v>1195</v>
      </c>
      <c r="C298" s="31" t="s">
        <v>1196</v>
      </c>
    </row>
    <row r="299" spans="2:3">
      <c r="B299" s="31" t="s">
        <v>1197</v>
      </c>
      <c r="C299" s="31" t="s">
        <v>1198</v>
      </c>
    </row>
    <row r="300" spans="2:3">
      <c r="B300" s="31" t="s">
        <v>1199</v>
      </c>
      <c r="C300" s="31" t="s">
        <v>1200</v>
      </c>
    </row>
    <row r="301" spans="2:3">
      <c r="B301" s="31" t="s">
        <v>1201</v>
      </c>
      <c r="C301" s="31" t="s">
        <v>1202</v>
      </c>
    </row>
    <row r="302" spans="2:3">
      <c r="B302" s="31" t="s">
        <v>1203</v>
      </c>
      <c r="C302" s="31" t="s">
        <v>1204</v>
      </c>
    </row>
    <row r="303" spans="2:3">
      <c r="B303" s="31" t="s">
        <v>1205</v>
      </c>
      <c r="C303" s="31" t="s">
        <v>1206</v>
      </c>
    </row>
    <row r="304" spans="2:3">
      <c r="B304" s="31" t="s">
        <v>1207</v>
      </c>
      <c r="C304" s="31" t="s">
        <v>1208</v>
      </c>
    </row>
    <row r="305" spans="2:3">
      <c r="B305" s="31" t="s">
        <v>1209</v>
      </c>
      <c r="C305" s="31" t="s">
        <v>1210</v>
      </c>
    </row>
    <row r="306" spans="2:3">
      <c r="B306" s="2" t="s">
        <v>1211</v>
      </c>
      <c r="C306" s="2" t="s">
        <v>1212</v>
      </c>
    </row>
    <row r="307" spans="2:3">
      <c r="B307" s="2" t="s">
        <v>1213</v>
      </c>
      <c r="C307" s="2" t="s">
        <v>1214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36E3981FB93846A2616DC9E92EA1BC" ma:contentTypeVersion="28" ma:contentTypeDescription="Create a new document." ma:contentTypeScope="" ma:versionID="ab65f3e7aab3af5138852545081d138d">
  <xsd:schema xmlns:xsd="http://www.w3.org/2001/XMLSchema" xmlns:xs="http://www.w3.org/2001/XMLSchema" xmlns:p="http://schemas.microsoft.com/office/2006/metadata/properties" xmlns:ns2="4ada02e0-1d6e-4e58-a47b-7e733d422677" xmlns:ns3="cfb1544a-179f-45a3-b306-c73d4e3fec7b" targetNamespace="http://schemas.microsoft.com/office/2006/metadata/properties" ma:root="true" ma:fieldsID="bd2b36d97a6742d89e9f7d2b767f53ff" ns2:_="" ns3:_="">
    <xsd:import namespace="4ada02e0-1d6e-4e58-a47b-7e733d422677"/>
    <xsd:import namespace="cfb1544a-179f-45a3-b306-c73d4e3fec7b"/>
    <xsd:element name="properties">
      <xsd:complexType>
        <xsd:sequence>
          <xsd:element name="documentManagement">
            <xsd:complexType>
              <xsd:all>
                <xsd:element ref="ns2:Work_x0020_Package" minOccurs="0"/>
                <xsd:element ref="ns2:Document_x0020_type" minOccurs="0"/>
                <xsd:element ref="ns2:Status" minOccurs="0"/>
                <xsd:element ref="ns2:Date_x0020_Submitted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Location" minOccurs="0"/>
                <xsd:element ref="ns2:Shared_x0020_Folder" minOccurs="0"/>
                <xsd:element ref="ns2:MediaServiceSearchProperties" minOccurs="0"/>
                <xsd:element ref="ns2:Details" minOccurs="0"/>
                <xsd:element ref="ns2:Discipline" minOccurs="0"/>
                <xsd:element ref="ns2:TestCounter" minOccurs="0"/>
                <xsd:element ref="ns2:ForceUp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da02e0-1d6e-4e58-a47b-7e733d422677" elementFormDefault="qualified">
    <xsd:import namespace="http://schemas.microsoft.com/office/2006/documentManagement/types"/>
    <xsd:import namespace="http://schemas.microsoft.com/office/infopath/2007/PartnerControls"/>
    <xsd:element name="Work_x0020_Package" ma:index="3" nillable="true" ma:displayName="Work Package" ma:format="Dropdown" ma:indexed="true" ma:internalName="Work_x0020_Package">
      <xsd:simpleType>
        <xsd:restriction base="dms:Choice">
          <xsd:enumeration value="General"/>
          <xsd:enumeration value="WP1"/>
          <xsd:enumeration value="WP2"/>
          <xsd:enumeration value="WP3"/>
          <xsd:enumeration value="WP6"/>
          <xsd:enumeration value="WP7"/>
          <xsd:enumeration value="WP8"/>
          <xsd:enumeration value="WP9"/>
          <xsd:enumeration value="WP11"/>
        </xsd:restriction>
      </xsd:simpleType>
    </xsd:element>
    <xsd:element name="Document_x0020_type" ma:index="4" nillable="true" ma:displayName="Document type" ma:format="Dropdown" ma:internalName="Document_x0020_type">
      <xsd:simpleType>
        <xsd:restriction base="dms:Choice">
          <xsd:enumeration value="M&amp;V"/>
          <xsd:enumeration value="CD - 50%"/>
          <xsd:enumeration value="CD - 80%"/>
          <xsd:enumeration value="CD - 100%"/>
          <xsd:enumeration value="Shop Drawing / Submittal"/>
          <xsd:enumeration value="Change Order"/>
          <xsd:enumeration value="Meeting minutes"/>
          <xsd:enumeration value="Safety Work Plan"/>
          <xsd:enumeration value="RFI"/>
          <xsd:enumeration value="Survey"/>
          <xsd:enumeration value="Memo"/>
          <xsd:enumeration value="Notice of Delay"/>
          <xsd:enumeration value="For Permit"/>
          <xsd:enumeration value="Shut Down Request"/>
          <xsd:enumeration value="IFC"/>
        </xsd:restriction>
      </xsd:simpleType>
    </xsd:element>
    <xsd:element name="Status" ma:index="5" nillable="true" ma:displayName="Status" ma:format="Dropdown" ma:indexed="true" ma:internalName="Status">
      <xsd:simpleType>
        <xsd:restriction base="dms:Choice">
          <xsd:enumeration value="Update Required"/>
          <xsd:enumeration value="Original File Submitted for Review"/>
          <xsd:enumeration value="Submitted"/>
          <xsd:enumeration value="Reviewed"/>
          <xsd:enumeration value="Rejected"/>
          <xsd:enumeration value="Superseded"/>
          <xsd:enumeration value="Cancelled"/>
          <xsd:enumeration value="For Record"/>
        </xsd:restriction>
      </xsd:simpleType>
    </xsd:element>
    <xsd:element name="Date_x0020_Submitted" ma:index="6" nillable="true" ma:displayName="Date Submitted" ma:format="DateOnly" ma:internalName="Date_x0020_Submitted">
      <xsd:simpleType>
        <xsd:restriction base="dms:DateTime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c0ae7879-b237-4a13-a4e7-991944ca51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Shared_x0020_Folder" ma:index="28" nillable="true" ma:displayName="Shared Folder" ma:format="Dropdown" ma:internalName="Shared_x0020_Folder">
      <xsd:simpleType>
        <xsd:restriction base="dms:Choice">
          <xsd:enumeration value="UofT"/>
          <xsd:enumeration value="MCW"/>
        </xsd:restriction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etails" ma:index="31" nillable="true" ma:displayName="Details" ma:internalName="Details">
      <xsd:simpleType>
        <xsd:restriction base="dms:Note">
          <xsd:maxLength value="255"/>
        </xsd:restriction>
      </xsd:simpleType>
    </xsd:element>
    <xsd:element name="Discipline" ma:index="32" nillable="true" ma:displayName="Discipline" ma:format="Dropdown" ma:internalName="Discipline">
      <xsd:simpleType>
        <xsd:restriction base="dms:Choice">
          <xsd:enumeration value="Architectural"/>
          <xsd:enumeration value="Civil"/>
          <xsd:enumeration value="Electrical"/>
          <xsd:enumeration value="Mechanical"/>
          <xsd:enumeration value="Structural"/>
        </xsd:restriction>
      </xsd:simpleType>
    </xsd:element>
    <xsd:element name="TestCounter" ma:index="33" nillable="true" ma:displayName="TestCounter" ma:internalName="TestCounter">
      <xsd:simpleType>
        <xsd:restriction base="dms:Text">
          <xsd:maxLength value="255"/>
        </xsd:restriction>
      </xsd:simpleType>
    </xsd:element>
    <xsd:element name="ForceUpdate" ma:index="34" nillable="true" ma:displayName="ForceUpdate" ma:default="0" ma:description="Do not modify - this column is used to forced a refresh of the counter using a power automate flow" ma:internalName="ForceUpdat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b1544a-179f-45a3-b306-c73d4e3fec7b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4445afd5-2b74-40b5-9e53-f416403935fa}" ma:internalName="TaxCatchAll" ma:showField="CatchAllData" ma:web="cfb1544a-179f-45a3-b306-c73d4e3fec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3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fb1544a-179f-45a3-b306-c73d4e3fec7b" xsi:nil="true"/>
    <Work_x0020_Package xmlns="4ada02e0-1d6e-4e58-a47b-7e733d422677">General</Work_x0020_Package>
    <Document_x0020_type xmlns="4ada02e0-1d6e-4e58-a47b-7e733d422677">RFI</Document_x0020_type>
    <TestCounter xmlns="4ada02e0-1d6e-4e58-a47b-7e733d422677" xsi:nil="true"/>
    <Details xmlns="4ada02e0-1d6e-4e58-a47b-7e733d422677" xsi:nil="true"/>
    <ForceUpdate xmlns="4ada02e0-1d6e-4e58-a47b-7e733d422677">false</ForceUpdate>
    <Discipline xmlns="4ada02e0-1d6e-4e58-a47b-7e733d422677" xsi:nil="true"/>
    <Date_x0020_Submitted xmlns="4ada02e0-1d6e-4e58-a47b-7e733d422677">2024-12-05T17:00:00+00:00</Date_x0020_Submitted>
    <lcf76f155ced4ddcb4097134ff3c332f xmlns="4ada02e0-1d6e-4e58-a47b-7e733d422677">
      <Terms xmlns="http://schemas.microsoft.com/office/infopath/2007/PartnerControls"/>
    </lcf76f155ced4ddcb4097134ff3c332f>
    <Status xmlns="4ada02e0-1d6e-4e58-a47b-7e733d422677">Reviewed</Status>
    <Shared_x0020_Folder xmlns="4ada02e0-1d6e-4e58-a47b-7e733d422677">UofT</Shared_x0020_Fold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76DAFD-CB5C-45E6-97AD-CF599242EB74}"/>
</file>

<file path=customXml/itemProps2.xml><?xml version="1.0" encoding="utf-8"?>
<ds:datastoreItem xmlns:ds="http://schemas.openxmlformats.org/officeDocument/2006/customXml" ds:itemID="{12E60C92-14AF-48C8-B3FB-9C8A18DA9536}"/>
</file>

<file path=customXml/itemProps3.xml><?xml version="1.0" encoding="utf-8"?>
<ds:datastoreItem xmlns:ds="http://schemas.openxmlformats.org/officeDocument/2006/customXml" ds:itemID="{17CB2BA1-3422-4611-8400-9C8D979352A5}"/>
</file>

<file path=docMetadata/LabelInfo.xml><?xml version="1.0" encoding="utf-8"?>
<clbl:labelList xmlns:clbl="http://schemas.microsoft.com/office/2020/mipLabelMetadata">
  <clbl:label id="{78aac226-2f03-4b4d-9037-b46d56c55210}" enabled="0" method="" siteId="{78aac226-2f03-4b4d-9037-b46d56c5521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 Amin</dc:creator>
  <cp:keywords/>
  <dc:description/>
  <cp:lastModifiedBy/>
  <cp:revision/>
  <dcterms:created xsi:type="dcterms:W3CDTF">2024-08-06T03:00:07Z</dcterms:created>
  <dcterms:modified xsi:type="dcterms:W3CDTF">2025-05-22T17:39:19Z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0x0101009836E3981FB93846A2616DC9E92EA1BC</vt:lpwstr>
  </property>
</Properties>
</file>